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autoCompressPictures="0" defaultThemeVersion="124226"/>
  <mc:AlternateContent xmlns:mc="http://schemas.openxmlformats.org/markup-compatibility/2006">
    <mc:Choice Requires="x15">
      <x15ac:absPath xmlns:x15ac="http://schemas.microsoft.com/office/spreadsheetml/2010/11/ac" url="https://livewarwickac-my.sharepoint.com/personal/u2370606_live_warwick_ac_uk/Documents/Expenses/"/>
    </mc:Choice>
  </mc:AlternateContent>
  <xr:revisionPtr revIDLastSave="2" documentId="8_{30D55CFB-B505-4FA5-BA35-75EEEAD2D563}" xr6:coauthVersionLast="47" xr6:coauthVersionMax="47" xr10:uidLastSave="{837D433D-B834-49B1-B544-A544FECE3E3A}"/>
  <bookViews>
    <workbookView xWindow="28680" yWindow="-4635" windowWidth="29040" windowHeight="15840" activeTab="1" xr2:uid="{00000000-000D-0000-FFFF-FFFF00000000}"/>
  </bookViews>
  <sheets>
    <sheet name="front" sheetId="3" r:id="rId1"/>
    <sheet name="back " sheetId="4" r:id="rId2"/>
  </sheets>
  <definedNames>
    <definedName name="bb">#REF!</definedName>
    <definedName name="claim" localSheetId="1">#REF!</definedName>
    <definedName name="claim">#REF!</definedName>
    <definedName name="VOUCHER" localSheetId="1">#REF!</definedName>
    <definedName name="VOUCHER">#REF!</definedName>
    <definedName name="YY">'back '!$H$14:$H$15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D32" i="3" l="1" a="1"/>
  <c r="BD32" i="3" s="1"/>
  <c r="BD30" i="3" a="1"/>
  <c r="BD30" i="3" s="1"/>
  <c r="BB54" i="3"/>
  <c r="G19" i="4"/>
  <c r="G20" i="4"/>
  <c r="G18" i="4"/>
  <c r="J18" i="4" l="1"/>
  <c r="J24" i="4" l="1"/>
  <c r="J26" i="4" l="1"/>
  <c r="J25" i="4"/>
  <c r="J45" i="4" l="1"/>
  <c r="J38" i="4"/>
  <c r="I39" i="4" l="1"/>
  <c r="I40" i="4"/>
  <c r="J30" i="4"/>
  <c r="I32" i="4"/>
  <c r="I31" i="4"/>
  <c r="I46" i="4" l="1"/>
  <c r="I47" i="4"/>
  <c r="K45" i="4"/>
  <c r="K38" i="4"/>
  <c r="J32" i="4"/>
  <c r="K32" i="4" s="1"/>
  <c r="I19" i="4"/>
  <c r="J20" i="4" s="1"/>
  <c r="K30" i="4"/>
  <c r="J31" i="4"/>
  <c r="K31" i="4" s="1"/>
  <c r="I20" i="4"/>
  <c r="K34" i="4" l="1"/>
  <c r="J19" i="4"/>
  <c r="K19" i="4" s="1"/>
  <c r="J47" i="4"/>
  <c r="K47" i="4" s="1"/>
  <c r="J46" i="4"/>
  <c r="K46" i="4" s="1"/>
  <c r="K18" i="4"/>
  <c r="K20" i="4"/>
  <c r="K21" i="4" l="1"/>
  <c r="K48" i="4"/>
  <c r="J40" i="4"/>
  <c r="K40" i="4" s="1"/>
  <c r="J39" i="4"/>
  <c r="K39" i="4" s="1"/>
  <c r="K41" i="4" s="1"/>
  <c r="J52" i="4" l="1"/>
  <c r="J54" i="4" l="1"/>
  <c r="AM5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Ukwu, Ikwunna</author>
  </authors>
  <commentList>
    <comment ref="H53" authorId="0" shapeId="0" xr:uid="{00000000-0006-0000-0100-000001000000}">
      <text>
        <r>
          <rPr>
            <b/>
            <sz val="9"/>
            <color indexed="81"/>
            <rFont val="Tahoma"/>
            <family val="2"/>
          </rPr>
          <t>Ukwu, Ikwunna:</t>
        </r>
        <r>
          <rPr>
            <sz val="9"/>
            <color indexed="81"/>
            <rFont val="Tahoma"/>
            <family val="2"/>
          </rPr>
          <t xml:space="preserve">
Currency I have : Currency I want.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<sst xmlns="http://schemas.openxmlformats.org/spreadsheetml/2006/main" count="139" uniqueCount="102">
  <si>
    <t>Rate</t>
  </si>
  <si>
    <t>No. days/nights</t>
  </si>
  <si>
    <t>Total</t>
  </si>
  <si>
    <t>Breakfast</t>
  </si>
  <si>
    <t>Lunch</t>
  </si>
  <si>
    <t>Dinner</t>
  </si>
  <si>
    <t>Exchange rate</t>
  </si>
  <si>
    <t>Sterling equivalent</t>
  </si>
  <si>
    <t>Authorisation</t>
  </si>
  <si>
    <t>No.</t>
  </si>
  <si>
    <t>Deduction</t>
  </si>
  <si>
    <t>£</t>
  </si>
  <si>
    <t>Claim checked</t>
  </si>
  <si>
    <t>Voucher Number</t>
  </si>
  <si>
    <t>Date claim received in Payroll Office</t>
  </si>
  <si>
    <t>Payroll Office</t>
  </si>
  <si>
    <t>RSS</t>
  </si>
  <si>
    <t>Claim Approved</t>
  </si>
  <si>
    <t>Description</t>
  </si>
  <si>
    <t>5 hour subsistence rate (for 5-10 hours)</t>
  </si>
  <si>
    <t>(Note: all claims should be submitted within 3 months of the expenditure being incurred)</t>
  </si>
  <si>
    <t>Name:</t>
  </si>
  <si>
    <t>Department :</t>
  </si>
  <si>
    <t>Job title:</t>
  </si>
  <si>
    <t>e-mail:</t>
  </si>
  <si>
    <t>Signature of Claimant</t>
  </si>
  <si>
    <t>Date</t>
  </si>
  <si>
    <t>Departmental authorisation:</t>
  </si>
  <si>
    <t>(Signature of departmental authorised signatory)</t>
  </si>
  <si>
    <t xml:space="preserve">Please print name and title:  </t>
  </si>
  <si>
    <t>(Departmental authorised signatory)</t>
  </si>
  <si>
    <t>University-level authorisation</t>
  </si>
  <si>
    <t>(Signature of University-level authorised signatory for Heads of Departments only)</t>
  </si>
  <si>
    <t>Expenditure Codes</t>
  </si>
  <si>
    <t>General ledger code</t>
  </si>
  <si>
    <t>and</t>
  </si>
  <si>
    <t>Cost centre/Project/Internal order</t>
  </si>
  <si>
    <t>Name of conference/meeting etc (please attach itinerary)</t>
  </si>
  <si>
    <t>or, reason for trip</t>
  </si>
  <si>
    <t xml:space="preserve">Country </t>
  </si>
  <si>
    <t>City</t>
  </si>
  <si>
    <t>Overseas trip details (please use a separate claim form for each country/city visited)</t>
  </si>
  <si>
    <t>Claim for Foreign Per Diem allowance for staff</t>
  </si>
  <si>
    <t>Period of travel on University business (please attach flight/train timetable)</t>
  </si>
  <si>
    <t>Attachments checklist:</t>
  </si>
  <si>
    <t>Itinerary</t>
  </si>
  <si>
    <t>Flight/rail schedule</t>
  </si>
  <si>
    <t xml:space="preserve">I certify that the trip has been carried out in accordance with the itinerary specified above. </t>
  </si>
  <si>
    <t>Guest of private individual or company (10% of subsistence only)</t>
  </si>
  <si>
    <t>OR:</t>
  </si>
  <si>
    <t>10% of 24 hour subsistence rate (for a complete 24 hours)</t>
  </si>
  <si>
    <t>10% of 10 hour subsistence rate (for 10-24 hours)</t>
  </si>
  <si>
    <t>10% of 5 hour subsistence rate (for 5-10 hours)</t>
  </si>
  <si>
    <t>80% of 24 hour subsistence rate (for a complete 24 hours)</t>
  </si>
  <si>
    <t>80% of 10 hour subsistence rate (for 10-24 hours)</t>
  </si>
  <si>
    <t>80% of 5 hour subsistence rate (for 5-10 hours)</t>
  </si>
  <si>
    <t>Staying in vacant property or flat with cooking and/or laundry facilities for up to 7 days</t>
  </si>
  <si>
    <t>Staying in a hotel</t>
  </si>
  <si>
    <t>Staying in vacant property or flat with cooking and/or laundry facilities for more than 7 days</t>
  </si>
  <si>
    <t>50% of 24 hour subsistence rate (for a complete 24 hours)</t>
  </si>
  <si>
    <t>50% of 10 hour subsistence rate (for 10-24 hours)</t>
  </si>
  <si>
    <t>50% of 5 hour subsistence rate (for 5-10 hours)</t>
  </si>
  <si>
    <t>Actual cost of any meals paid for (receipts must be attached)</t>
  </si>
  <si>
    <t>TOTAL:</t>
  </si>
  <si>
    <t>The signatures above are confirming that the journeys were authorised, the expenses were incurred on the business of the University and are properly payable by the University and that due consideration has been given to achieving value for money.</t>
  </si>
  <si>
    <r>
      <t xml:space="preserve">If you are claiming a per diem, you should </t>
    </r>
    <r>
      <rPr>
        <b/>
        <sz val="10"/>
        <rFont val="Helv"/>
      </rPr>
      <t>not</t>
    </r>
    <r>
      <rPr>
        <sz val="10"/>
        <rFont val="Helv"/>
      </rPr>
      <t xml:space="preserve"> also submit a claim form for foreign expenses; if you anticipate spending significantly on entertainment or travel within your destination country, you are advised to claim on a receipts basis instead of a per diem.</t>
    </r>
  </si>
  <si>
    <t>Some external funding bodies require all original receipts to be retained. Please check that your funding body will accept a per diem before using this form.</t>
  </si>
  <si>
    <t>For use in the HR Department</t>
  </si>
  <si>
    <t>Form FP16g</t>
  </si>
  <si>
    <t>Your Ref (max 16 characters):</t>
  </si>
  <si>
    <t>Private Guest</t>
  </si>
  <si>
    <t>Staying in Hotel</t>
  </si>
  <si>
    <t>Hours/Min</t>
  </si>
  <si>
    <t>Are you travelling to EU, USA, Canada, Ausralia, Iceland, Monaco, Norway or Switzerland</t>
  </si>
  <si>
    <t>Are you staying for 14 days or Less?</t>
  </si>
  <si>
    <t xml:space="preserve"> %</t>
  </si>
  <si>
    <t>Time: HH:MM</t>
  </si>
  <si>
    <t>Less any meals paid for (Contact Exp dept to get Meal rates Ext- 23000)</t>
  </si>
  <si>
    <t>Oanda</t>
  </si>
  <si>
    <t>Uni $ or €</t>
  </si>
  <si>
    <t>Please insert &amp; attach copy of Proof of exchange rate or use one of the following</t>
  </si>
  <si>
    <t>Proof of accommodation</t>
  </si>
  <si>
    <t>Residential Property (including Air BnB)</t>
  </si>
  <si>
    <t>Arrival at final destination on Uni Business: DD/MM/YY</t>
  </si>
  <si>
    <t>Departure from destination : DD/MM/YY</t>
  </si>
  <si>
    <t>Note: accommodation should be booked through your department or, if less than £500 and paid personally, claimed via Concur.</t>
  </si>
  <si>
    <t>University ID No.</t>
  </si>
  <si>
    <t>Any UK costs associated with this trip e.g. travel to UK airport should be claimed via Concur.</t>
  </si>
  <si>
    <t>N</t>
  </si>
  <si>
    <t>Y</t>
  </si>
  <si>
    <t>Total amount due for trip</t>
  </si>
  <si>
    <t>NOTE: Please complete PINK Boxes on the back sheet according to your accommodation type &amp; attach proof of accommodation.</t>
  </si>
  <si>
    <t>Exchange rate :   in format  (GBP : FOREIGN)</t>
  </si>
  <si>
    <t>R</t>
  </si>
  <si>
    <t>P</t>
  </si>
  <si>
    <t>X</t>
  </si>
  <si>
    <t>T</t>
  </si>
  <si>
    <t>H</t>
  </si>
  <si>
    <t>A</t>
  </si>
  <si>
    <t>24 hour subsistence rate (for a complete 24 hours) [XMaS per diem is 90 euros/day to be paid in GBP]</t>
  </si>
  <si>
    <t>10 hour subsistence rate (for 10-24 hours) [XMaS per diem is 45 euro/half day to be paid in GBP]</t>
  </si>
  <si>
    <t>PER DIEM XMAS BEAMTIME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</si>
</sst>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_)"/>
    <numFmt numFmtId="165" formatCode="&quot;£&quot;#,##0.00"/>
  </numFmts>
  <fonts count="24" x14ac:knownFonts="1">
    <font>
      <sz val="10"/>
      <name val="Times New Roman"/>
    </font>
    <font>
      <sz val="12"/>
      <name val="Times New Roman"/>
      <family val="1"/>
    </font>
    <font>
      <u/>
      <sz val="12"/>
      <name val="Times New Roman"/>
      <family val="1"/>
    </font>
    <font>
      <b/>
      <sz val="10"/>
      <name val="Helv"/>
    </font>
    <font>
      <sz val="9"/>
      <name val="Helv"/>
    </font>
    <font>
      <sz val="10"/>
      <name val="Helv"/>
    </font>
    <font>
      <sz val="8"/>
      <name val="Helv"/>
    </font>
    <font>
      <u/>
      <sz val="10"/>
      <name val="Helv"/>
    </font>
    <font>
      <sz val="12"/>
      <name val="Helv"/>
    </font>
    <font>
      <b/>
      <sz val="12"/>
      <name val="Helv"/>
    </font>
    <font>
      <sz val="18"/>
      <name val="Helv"/>
    </font>
    <font>
      <u/>
      <sz val="10"/>
      <color indexed="12"/>
      <name val="Times New Roman"/>
      <family val="1"/>
    </font>
    <font>
      <u/>
      <sz val="18"/>
      <color indexed="12"/>
      <name val="Helvetica"/>
      <family val="2"/>
    </font>
    <font>
      <sz val="18"/>
      <name val="Helvetica"/>
      <family val="2"/>
    </font>
    <font>
      <u/>
      <sz val="10"/>
      <color theme="11"/>
      <name val="Times New Roman"/>
      <family val="1"/>
    </font>
    <font>
      <b/>
      <sz val="11"/>
      <name val="Helvetica"/>
      <family val="2"/>
    </font>
    <font>
      <sz val="11"/>
      <name val="Times New Roman"/>
      <family val="1"/>
    </font>
    <font>
      <sz val="11"/>
      <name val="Helvetica"/>
      <family val="2"/>
    </font>
    <font>
      <b/>
      <sz val="11"/>
      <name val="Times New Roman"/>
      <family val="1"/>
    </font>
    <font>
      <b/>
      <sz val="9"/>
      <name val="Helvetica"/>
      <family val="2"/>
    </font>
    <font>
      <b/>
      <i/>
      <sz val="11"/>
      <name val="Helvetica"/>
      <family val="2"/>
    </font>
    <font>
      <b/>
      <sz val="11"/>
      <name val="Helv"/>
    </font>
    <font>
      <sz val="9"/>
      <color indexed="81"/>
      <name val="Tahoma"/>
      <family val="2"/>
    </font>
    <font>
      <b/>
      <sz val="9"/>
      <color indexed="81"/>
      <name val="Tahoma"/>
      <family val="2"/>
    </font>
  </fonts>
  <fills count="7">
    <fill>
      <patternFill patternType="none"/>
    </fill>
    <fill>
      <patternFill patternType="gray125"/>
    </fill>
    <fill>
      <patternFill patternType="lightGray">
        <fgColor indexed="8"/>
      </patternFill>
    </fill>
    <fill>
      <patternFill patternType="solid">
        <fgColor indexed="61"/>
        <bgColor indexed="64"/>
      </patternFill>
    </fill>
    <fill>
      <patternFill patternType="solid">
        <fgColor indexed="22"/>
        <bgColor indexed="64"/>
      </patternFill>
    </fill>
    <fill>
      <patternFill patternType="solid">
        <fgColor theme="5" tint="0.59999389629810485"/>
        <bgColor indexed="64"/>
      </patternFill>
    </fill>
    <fill>
      <patternFill patternType="solid">
        <fgColor theme="0" tint="-0.249977111117893"/>
        <bgColor indexed="64"/>
      </patternFill>
    </fill>
  </fills>
  <borders count="22">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right/>
      <top/>
      <bottom style="thin">
        <color indexed="8"/>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right style="double">
        <color auto="1"/>
      </right>
      <top style="thin">
        <color auto="1"/>
      </top>
      <bottom style="thin">
        <color auto="1"/>
      </bottom>
      <diagonal/>
    </border>
  </borders>
  <cellStyleXfs count="40">
    <xf numFmtId="0" fontId="0" fillId="0" borderId="0"/>
    <xf numFmtId="0" fontId="11" fillId="0" borderId="0" applyNumberFormat="0" applyFill="0" applyBorder="0" applyAlignment="0" applyProtection="0">
      <alignment vertical="top"/>
      <protection locked="0"/>
    </xf>
    <xf numFmtId="164" fontId="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cellStyleXfs>
  <cellXfs count="180">
    <xf numFmtId="0" fontId="0" fillId="0" borderId="0" xfId="0"/>
    <xf numFmtId="0" fontId="16" fillId="0" borderId="0" xfId="0" applyFont="1" applyProtection="1">
      <protection locked="0"/>
    </xf>
    <xf numFmtId="0" fontId="16" fillId="0" borderId="0" xfId="0" applyFont="1" applyAlignment="1" applyProtection="1">
      <alignment horizontal="left"/>
      <protection locked="0"/>
    </xf>
    <xf numFmtId="14" fontId="16" fillId="5" borderId="0" xfId="0" applyNumberFormat="1" applyFont="1" applyFill="1" applyProtection="1">
      <protection locked="0"/>
    </xf>
    <xf numFmtId="20" fontId="16" fillId="5" borderId="0" xfId="0" applyNumberFormat="1" applyFont="1" applyFill="1" applyProtection="1">
      <protection locked="0"/>
    </xf>
    <xf numFmtId="14" fontId="16" fillId="0" borderId="0" xfId="0" applyNumberFormat="1" applyFont="1" applyProtection="1">
      <protection locked="0"/>
    </xf>
    <xf numFmtId="20" fontId="16" fillId="0" borderId="0" xfId="0" applyNumberFormat="1" applyFont="1" applyProtection="1">
      <protection locked="0"/>
    </xf>
    <xf numFmtId="2" fontId="16" fillId="0" borderId="0" xfId="0" applyNumberFormat="1" applyFont="1" applyProtection="1">
      <protection locked="0"/>
    </xf>
    <xf numFmtId="0" fontId="17" fillId="0" borderId="0" xfId="0" applyFont="1" applyProtection="1">
      <protection locked="0"/>
    </xf>
    <xf numFmtId="0" fontId="16" fillId="0" borderId="0" xfId="0" applyFont="1" applyAlignment="1" applyProtection="1">
      <alignment horizontal="center"/>
      <protection locked="0"/>
    </xf>
    <xf numFmtId="0" fontId="15" fillId="0" borderId="11" xfId="0" applyFont="1" applyBorder="1" applyProtection="1">
      <protection locked="0"/>
    </xf>
    <xf numFmtId="0" fontId="15" fillId="0" borderId="10" xfId="0" applyFont="1" applyBorder="1" applyProtection="1">
      <protection locked="0"/>
    </xf>
    <xf numFmtId="9" fontId="18" fillId="0" borderId="10" xfId="0" applyNumberFormat="1" applyFont="1" applyBorder="1" applyAlignment="1" applyProtection="1">
      <alignment horizontal="center"/>
      <protection locked="0"/>
    </xf>
    <xf numFmtId="0" fontId="18" fillId="0" borderId="19" xfId="0" applyFont="1" applyBorder="1" applyAlignment="1" applyProtection="1">
      <alignment horizontal="center"/>
      <protection locked="0"/>
    </xf>
    <xf numFmtId="0" fontId="18" fillId="0" borderId="12" xfId="0" applyFont="1" applyBorder="1" applyAlignment="1" applyProtection="1">
      <alignment horizontal="center"/>
      <protection locked="0"/>
    </xf>
    <xf numFmtId="0" fontId="18" fillId="0" borderId="12" xfId="0" applyFont="1" applyBorder="1" applyProtection="1">
      <protection locked="0"/>
    </xf>
    <xf numFmtId="0" fontId="17" fillId="0" borderId="11" xfId="0" applyFont="1" applyBorder="1" applyProtection="1">
      <protection locked="0"/>
    </xf>
    <xf numFmtId="0" fontId="17" fillId="0" borderId="10" xfId="0" applyFont="1" applyBorder="1" applyProtection="1">
      <protection locked="0"/>
    </xf>
    <xf numFmtId="0" fontId="16" fillId="5" borderId="19" xfId="0" applyFont="1" applyFill="1" applyBorder="1" applyProtection="1">
      <protection locked="0"/>
    </xf>
    <xf numFmtId="20" fontId="16" fillId="6" borderId="12" xfId="0" applyNumberFormat="1" applyFont="1" applyFill="1" applyBorder="1" applyProtection="1">
      <protection locked="0"/>
    </xf>
    <xf numFmtId="0" fontId="16" fillId="0" borderId="10" xfId="0" applyFont="1" applyBorder="1" applyProtection="1">
      <protection locked="0"/>
    </xf>
    <xf numFmtId="0" fontId="16" fillId="3" borderId="19" xfId="0" applyFont="1" applyFill="1" applyBorder="1" applyProtection="1">
      <protection locked="0"/>
    </xf>
    <xf numFmtId="0" fontId="16" fillId="3" borderId="12" xfId="0" applyFont="1" applyFill="1" applyBorder="1" applyProtection="1">
      <protection locked="0"/>
    </xf>
    <xf numFmtId="0" fontId="16" fillId="4" borderId="19" xfId="0" applyFont="1" applyFill="1" applyBorder="1" applyProtection="1">
      <protection locked="0"/>
    </xf>
    <xf numFmtId="0" fontId="16" fillId="0" borderId="12" xfId="0" applyFont="1" applyBorder="1" applyProtection="1">
      <protection locked="0"/>
    </xf>
    <xf numFmtId="0" fontId="16" fillId="0" borderId="0" xfId="0" quotePrefix="1" applyFont="1" applyProtection="1">
      <protection locked="0"/>
    </xf>
    <xf numFmtId="9" fontId="16" fillId="0" borderId="10" xfId="0" applyNumberFormat="1" applyFont="1" applyBorder="1" applyAlignment="1" applyProtection="1">
      <alignment horizontal="center" vertical="center"/>
      <protection locked="0"/>
    </xf>
    <xf numFmtId="0" fontId="16" fillId="6" borderId="12" xfId="0" applyFont="1" applyFill="1" applyBorder="1" applyProtection="1">
      <protection locked="0"/>
    </xf>
    <xf numFmtId="2" fontId="16" fillId="0" borderId="19" xfId="0" applyNumberFormat="1" applyFont="1" applyBorder="1" applyProtection="1">
      <protection locked="0"/>
    </xf>
    <xf numFmtId="0" fontId="17" fillId="0" borderId="0" xfId="0" quotePrefix="1" applyFont="1" applyProtection="1">
      <protection locked="0"/>
    </xf>
    <xf numFmtId="0" fontId="15" fillId="0" borderId="2" xfId="0" applyFont="1" applyBorder="1" applyProtection="1">
      <protection locked="0"/>
    </xf>
    <xf numFmtId="0" fontId="17" fillId="0" borderId="3" xfId="0" applyFont="1" applyBorder="1" applyProtection="1">
      <protection locked="0"/>
    </xf>
    <xf numFmtId="0" fontId="17" fillId="0" borderId="4" xfId="0" applyFont="1" applyBorder="1" applyProtection="1">
      <protection locked="0"/>
    </xf>
    <xf numFmtId="0" fontId="17" fillId="0" borderId="6" xfId="0" applyFont="1" applyBorder="1" applyProtection="1">
      <protection locked="0"/>
    </xf>
    <xf numFmtId="0" fontId="17" fillId="0" borderId="7" xfId="0" applyFont="1" applyBorder="1" applyProtection="1">
      <protection locked="0"/>
    </xf>
    <xf numFmtId="1" fontId="16" fillId="6" borderId="12" xfId="0" applyNumberFormat="1" applyFont="1" applyFill="1" applyBorder="1"/>
    <xf numFmtId="20" fontId="16" fillId="6" borderId="12" xfId="0" applyNumberFormat="1" applyFont="1" applyFill="1" applyBorder="1"/>
    <xf numFmtId="0" fontId="16" fillId="0" borderId="10" xfId="0" applyFont="1" applyBorder="1" applyAlignment="1">
      <alignment horizontal="center"/>
    </xf>
    <xf numFmtId="0" fontId="16" fillId="6" borderId="19" xfId="0" applyFont="1" applyFill="1" applyBorder="1"/>
    <xf numFmtId="4" fontId="16" fillId="0" borderId="19" xfId="0" applyNumberFormat="1" applyFont="1" applyBorder="1"/>
    <xf numFmtId="20" fontId="16" fillId="6" borderId="12" xfId="0" applyNumberFormat="1" applyFont="1" applyFill="1" applyBorder="1" applyAlignment="1">
      <alignment horizontal="right"/>
    </xf>
    <xf numFmtId="0" fontId="16" fillId="0" borderId="4" xfId="0" applyFont="1" applyBorder="1" applyProtection="1">
      <protection locked="0"/>
    </xf>
    <xf numFmtId="0" fontId="16" fillId="0" borderId="7" xfId="0" applyFont="1" applyBorder="1" applyProtection="1">
      <protection locked="0"/>
    </xf>
    <xf numFmtId="0" fontId="16" fillId="4" borderId="19" xfId="0" applyFont="1" applyFill="1" applyBorder="1"/>
    <xf numFmtId="4" fontId="16" fillId="0" borderId="12" xfId="0" applyNumberFormat="1" applyFont="1" applyBorder="1"/>
    <xf numFmtId="0" fontId="17" fillId="0" borderId="3" xfId="0" quotePrefix="1" applyFont="1" applyBorder="1" applyProtection="1">
      <protection locked="0"/>
    </xf>
    <xf numFmtId="4" fontId="16" fillId="4" borderId="12" xfId="0" applyNumberFormat="1" applyFont="1" applyFill="1" applyBorder="1"/>
    <xf numFmtId="0" fontId="11" fillId="0" borderId="10" xfId="1" applyBorder="1" applyAlignment="1" applyProtection="1">
      <alignment horizontal="center" vertical="center"/>
      <protection locked="0"/>
    </xf>
    <xf numFmtId="0" fontId="11" fillId="0" borderId="12" xfId="1" applyBorder="1" applyAlignment="1" applyProtection="1">
      <alignment horizontal="center" vertical="center"/>
      <protection locked="0"/>
    </xf>
    <xf numFmtId="14" fontId="16" fillId="0" borderId="0" xfId="0" applyNumberFormat="1" applyFont="1" applyAlignment="1" applyProtection="1">
      <alignment vertical="center"/>
      <protection locked="0"/>
    </xf>
    <xf numFmtId="164" fontId="5" fillId="0" borderId="0" xfId="2" applyProtection="1">
      <protection locked="0"/>
    </xf>
    <xf numFmtId="164" fontId="8" fillId="0" borderId="0" xfId="2" applyFont="1" applyProtection="1">
      <protection locked="0"/>
    </xf>
    <xf numFmtId="164" fontId="9" fillId="0" borderId="0" xfId="2" applyFont="1" applyAlignment="1" applyProtection="1">
      <alignment horizontal="right"/>
      <protection locked="0"/>
    </xf>
    <xf numFmtId="164" fontId="5" fillId="0" borderId="0" xfId="2" applyAlignment="1" applyProtection="1">
      <alignment vertical="top"/>
      <protection locked="0"/>
    </xf>
    <xf numFmtId="164" fontId="5" fillId="0" borderId="0" xfId="2" applyAlignment="1" applyProtection="1">
      <alignment horizontal="right" vertical="top"/>
      <protection locked="0"/>
    </xf>
    <xf numFmtId="164" fontId="3" fillId="0" borderId="2" xfId="2" applyFont="1" applyBorder="1" applyAlignment="1" applyProtection="1">
      <alignment horizontal="left"/>
      <protection locked="0"/>
    </xf>
    <xf numFmtId="164" fontId="5" fillId="0" borderId="3" xfId="2" applyBorder="1" applyAlignment="1" applyProtection="1">
      <alignment horizontal="left"/>
      <protection locked="0"/>
    </xf>
    <xf numFmtId="164" fontId="5" fillId="0" borderId="3" xfId="2" applyBorder="1" applyProtection="1">
      <protection locked="0"/>
    </xf>
    <xf numFmtId="164" fontId="5" fillId="0" borderId="5" xfId="2" applyBorder="1" applyProtection="1">
      <protection locked="0"/>
    </xf>
    <xf numFmtId="164" fontId="5" fillId="0" borderId="8" xfId="2" applyBorder="1" applyProtection="1">
      <protection locked="0"/>
    </xf>
    <xf numFmtId="164" fontId="5" fillId="0" borderId="1" xfId="2" applyBorder="1" applyProtection="1">
      <protection locked="0"/>
    </xf>
    <xf numFmtId="164" fontId="3" fillId="0" borderId="2" xfId="2" applyFont="1" applyBorder="1" applyProtection="1">
      <protection locked="0"/>
    </xf>
    <xf numFmtId="164" fontId="5" fillId="0" borderId="7" xfId="2" applyBorder="1" applyProtection="1">
      <protection locked="0"/>
    </xf>
    <xf numFmtId="164" fontId="8" fillId="0" borderId="3" xfId="2" applyFont="1" applyBorder="1" applyProtection="1">
      <protection locked="0"/>
    </xf>
    <xf numFmtId="164" fontId="5" fillId="0" borderId="6" xfId="2" applyBorder="1" applyProtection="1">
      <protection locked="0"/>
    </xf>
    <xf numFmtId="164" fontId="4" fillId="0" borderId="8" xfId="2" applyFont="1" applyBorder="1" applyProtection="1">
      <protection locked="0"/>
    </xf>
    <xf numFmtId="164" fontId="3" fillId="0" borderId="0" xfId="2" applyFont="1" applyAlignment="1" applyProtection="1">
      <alignment horizontal="right"/>
      <protection locked="0"/>
    </xf>
    <xf numFmtId="164" fontId="5" fillId="0" borderId="5" xfId="2" applyBorder="1" applyAlignment="1" applyProtection="1">
      <alignment horizontal="left"/>
      <protection locked="0"/>
    </xf>
    <xf numFmtId="164" fontId="5" fillId="0" borderId="0" xfId="2" applyAlignment="1" applyProtection="1">
      <alignment horizontal="left"/>
      <protection locked="0"/>
    </xf>
    <xf numFmtId="0" fontId="2" fillId="0" borderId="0" xfId="0" applyFont="1" applyProtection="1">
      <protection locked="0"/>
    </xf>
    <xf numFmtId="0" fontId="1" fillId="0" borderId="0" xfId="0" applyFont="1" applyProtection="1">
      <protection locked="0"/>
    </xf>
    <xf numFmtId="164" fontId="3" fillId="0" borderId="0" xfId="2" applyFont="1" applyAlignment="1" applyProtection="1">
      <alignment horizontal="left"/>
      <protection locked="0"/>
    </xf>
    <xf numFmtId="164" fontId="5" fillId="0" borderId="9" xfId="2" applyBorder="1" applyProtection="1">
      <protection locked="0"/>
    </xf>
    <xf numFmtId="164" fontId="3" fillId="2" borderId="9" xfId="2" applyFont="1" applyFill="1" applyBorder="1" applyAlignment="1" applyProtection="1">
      <alignment horizontal="left"/>
      <protection locked="0"/>
    </xf>
    <xf numFmtId="164" fontId="5" fillId="2" borderId="9" xfId="2" applyFill="1" applyBorder="1" applyProtection="1">
      <protection locked="0"/>
    </xf>
    <xf numFmtId="164" fontId="4" fillId="0" borderId="0" xfId="2" applyFont="1" applyProtection="1">
      <protection locked="0"/>
    </xf>
    <xf numFmtId="164" fontId="7" fillId="0" borderId="0" xfId="2" applyFont="1" applyProtection="1">
      <protection locked="0"/>
    </xf>
    <xf numFmtId="164" fontId="7" fillId="0" borderId="0" xfId="2" applyFont="1" applyAlignment="1" applyProtection="1">
      <alignment horizontal="left"/>
      <protection locked="0"/>
    </xf>
    <xf numFmtId="164" fontId="3" fillId="0" borderId="0" xfId="2" applyFont="1" applyProtection="1">
      <protection locked="0"/>
    </xf>
    <xf numFmtId="164" fontId="3" fillId="2" borderId="14" xfId="2" applyFont="1" applyFill="1" applyBorder="1" applyAlignment="1" applyProtection="1">
      <alignment horizontal="centerContinuous"/>
      <protection locked="0"/>
    </xf>
    <xf numFmtId="164" fontId="5" fillId="2" borderId="15" xfId="2" applyFill="1" applyBorder="1" applyAlignment="1" applyProtection="1">
      <alignment horizontal="centerContinuous"/>
      <protection locked="0"/>
    </xf>
    <xf numFmtId="164" fontId="3" fillId="2" borderId="16" xfId="2" applyFont="1" applyFill="1" applyBorder="1" applyAlignment="1" applyProtection="1">
      <alignment horizontal="centerContinuous"/>
      <protection locked="0"/>
    </xf>
    <xf numFmtId="164" fontId="5" fillId="2" borderId="17" xfId="2" applyFill="1" applyBorder="1" applyAlignment="1" applyProtection="1">
      <alignment horizontal="centerContinuous"/>
      <protection locked="0"/>
    </xf>
    <xf numFmtId="164" fontId="5" fillId="2" borderId="18" xfId="2" applyFill="1" applyBorder="1" applyAlignment="1" applyProtection="1">
      <alignment horizontal="centerContinuous"/>
      <protection locked="0"/>
    </xf>
    <xf numFmtId="164" fontId="5" fillId="0" borderId="11" xfId="2" applyBorder="1" applyAlignment="1" applyProtection="1">
      <alignment horizontal="left"/>
      <protection locked="0"/>
    </xf>
    <xf numFmtId="164" fontId="5" fillId="0" borderId="1" xfId="2" applyBorder="1" applyAlignment="1" applyProtection="1">
      <alignment horizontal="centerContinuous"/>
      <protection locked="0"/>
    </xf>
    <xf numFmtId="164" fontId="5" fillId="0" borderId="10" xfId="2" applyBorder="1" applyAlignment="1" applyProtection="1">
      <alignment horizontal="centerContinuous"/>
      <protection locked="0"/>
    </xf>
    <xf numFmtId="164" fontId="5" fillId="0" borderId="12" xfId="2" applyBorder="1" applyAlignment="1" applyProtection="1">
      <alignment horizontal="centerContinuous"/>
      <protection locked="0"/>
    </xf>
    <xf numFmtId="164" fontId="5" fillId="0" borderId="11" xfId="2" applyBorder="1" applyAlignment="1" applyProtection="1">
      <alignment horizontal="centerContinuous"/>
      <protection locked="0"/>
    </xf>
    <xf numFmtId="164" fontId="5" fillId="0" borderId="2" xfId="2" applyBorder="1" applyProtection="1">
      <protection locked="0"/>
    </xf>
    <xf numFmtId="164" fontId="5" fillId="0" borderId="4" xfId="2" applyBorder="1" applyProtection="1">
      <protection locked="0"/>
    </xf>
    <xf numFmtId="164" fontId="4" fillId="0" borderId="1" xfId="2" applyFont="1" applyBorder="1" applyProtection="1">
      <protection locked="0"/>
    </xf>
    <xf numFmtId="164" fontId="4" fillId="0" borderId="7" xfId="2" applyFont="1" applyBorder="1" applyProtection="1">
      <protection locked="0"/>
    </xf>
    <xf numFmtId="14" fontId="16" fillId="5" borderId="19" xfId="0" applyNumberFormat="1" applyFont="1" applyFill="1" applyBorder="1" applyAlignment="1" applyProtection="1">
      <alignment horizontal="center" vertical="center"/>
      <protection locked="0"/>
    </xf>
    <xf numFmtId="165" fontId="3" fillId="2" borderId="11" xfId="2" applyNumberFormat="1" applyFont="1" applyFill="1" applyBorder="1" applyAlignment="1" applyProtection="1">
      <alignment horizontal="center"/>
      <protection locked="0"/>
    </xf>
    <xf numFmtId="165" fontId="3" fillId="2" borderId="10" xfId="2" applyNumberFormat="1" applyFont="1" applyFill="1" applyBorder="1" applyAlignment="1" applyProtection="1">
      <alignment horizontal="center"/>
      <protection locked="0"/>
    </xf>
    <xf numFmtId="164" fontId="5" fillId="0" borderId="5" xfId="2" applyBorder="1" applyAlignment="1" applyProtection="1">
      <alignment horizontal="left"/>
      <protection locked="0"/>
    </xf>
    <xf numFmtId="164" fontId="5" fillId="0" borderId="0" xfId="2" applyAlignment="1" applyProtection="1">
      <alignment horizontal="left"/>
      <protection locked="0"/>
    </xf>
    <xf numFmtId="164" fontId="5" fillId="0" borderId="6" xfId="2" applyBorder="1" applyAlignment="1" applyProtection="1">
      <alignment horizontal="left"/>
      <protection locked="0"/>
    </xf>
    <xf numFmtId="164" fontId="5" fillId="0" borderId="19" xfId="2" applyBorder="1" applyAlignment="1" applyProtection="1">
      <alignment horizontal="center"/>
      <protection locked="0"/>
    </xf>
    <xf numFmtId="165" fontId="3" fillId="2" borderId="3" xfId="2" applyNumberFormat="1" applyFont="1" applyFill="1" applyBorder="1" applyAlignment="1" applyProtection="1">
      <alignment horizontal="center"/>
      <protection locked="0"/>
    </xf>
    <xf numFmtId="165" fontId="3" fillId="2" borderId="4" xfId="2" applyNumberFormat="1" applyFont="1" applyFill="1" applyBorder="1" applyAlignment="1" applyProtection="1">
      <alignment horizontal="center"/>
      <protection locked="0"/>
    </xf>
    <xf numFmtId="165" fontId="3" fillId="2" borderId="12" xfId="2" applyNumberFormat="1" applyFont="1" applyFill="1" applyBorder="1" applyAlignment="1" applyProtection="1">
      <alignment horizontal="center"/>
      <protection locked="0"/>
    </xf>
    <xf numFmtId="165" fontId="3" fillId="2" borderId="11" xfId="2" applyNumberFormat="1" applyFont="1" applyFill="1" applyBorder="1" applyAlignment="1">
      <alignment horizontal="center"/>
    </xf>
    <xf numFmtId="165" fontId="3" fillId="2" borderId="10" xfId="2" applyNumberFormat="1" applyFont="1" applyFill="1" applyBorder="1" applyAlignment="1">
      <alignment horizontal="center"/>
    </xf>
    <xf numFmtId="165" fontId="3" fillId="2" borderId="12" xfId="2" applyNumberFormat="1" applyFont="1" applyFill="1" applyBorder="1" applyAlignment="1">
      <alignment horizontal="center"/>
    </xf>
    <xf numFmtId="164" fontId="5" fillId="0" borderId="11" xfId="2" applyBorder="1" applyAlignment="1" applyProtection="1">
      <alignment horizontal="center"/>
      <protection locked="0"/>
    </xf>
    <xf numFmtId="164" fontId="5" fillId="0" borderId="12" xfId="2" applyBorder="1" applyAlignment="1" applyProtection="1">
      <alignment horizontal="center"/>
      <protection locked="0"/>
    </xf>
    <xf numFmtId="164" fontId="5" fillId="0" borderId="1" xfId="2" applyBorder="1" applyAlignment="1" applyProtection="1">
      <alignment horizontal="center"/>
      <protection locked="0"/>
    </xf>
    <xf numFmtId="164" fontId="5" fillId="0" borderId="7" xfId="2" applyBorder="1" applyAlignment="1" applyProtection="1">
      <alignment horizontal="center"/>
      <protection locked="0"/>
    </xf>
    <xf numFmtId="164" fontId="5" fillId="0" borderId="8" xfId="2" applyBorder="1" applyAlignment="1" applyProtection="1">
      <alignment horizontal="center"/>
      <protection locked="0"/>
    </xf>
    <xf numFmtId="164" fontId="5" fillId="0" borderId="5" xfId="2" applyBorder="1" applyAlignment="1" applyProtection="1">
      <alignment horizontal="left" wrapText="1"/>
      <protection locked="0"/>
    </xf>
    <xf numFmtId="164" fontId="5" fillId="0" borderId="0" xfId="2" applyAlignment="1" applyProtection="1">
      <alignment horizontal="left" wrapText="1"/>
      <protection locked="0"/>
    </xf>
    <xf numFmtId="164" fontId="5" fillId="0" borderId="6" xfId="2" applyBorder="1" applyAlignment="1" applyProtection="1">
      <alignment horizontal="left" wrapText="1"/>
      <protection locked="0"/>
    </xf>
    <xf numFmtId="164" fontId="5" fillId="0" borderId="8" xfId="2" applyBorder="1" applyAlignment="1" applyProtection="1">
      <alignment horizontal="left" wrapText="1"/>
      <protection locked="0"/>
    </xf>
    <xf numFmtId="164" fontId="5" fillId="0" borderId="1" xfId="2" applyBorder="1" applyAlignment="1" applyProtection="1">
      <alignment horizontal="left" wrapText="1"/>
      <protection locked="0"/>
    </xf>
    <xf numFmtId="164" fontId="5" fillId="0" borderId="7" xfId="2" applyBorder="1" applyAlignment="1" applyProtection="1">
      <alignment horizontal="left" wrapText="1"/>
      <protection locked="0"/>
    </xf>
    <xf numFmtId="164" fontId="5" fillId="0" borderId="5" xfId="2" applyBorder="1" applyAlignment="1" applyProtection="1">
      <alignment horizontal="left" vertical="center" wrapText="1"/>
      <protection locked="0"/>
    </xf>
    <xf numFmtId="164" fontId="5" fillId="0" borderId="0" xfId="2" applyAlignment="1" applyProtection="1">
      <alignment horizontal="left" vertical="center" wrapText="1"/>
      <protection locked="0"/>
    </xf>
    <xf numFmtId="164" fontId="5" fillId="0" borderId="6" xfId="2" applyBorder="1" applyAlignment="1" applyProtection="1">
      <alignment horizontal="left" vertical="center" wrapText="1"/>
      <protection locked="0"/>
    </xf>
    <xf numFmtId="165" fontId="3" fillId="2" borderId="2" xfId="2" applyNumberFormat="1" applyFont="1" applyFill="1" applyBorder="1" applyAlignment="1" applyProtection="1">
      <alignment horizontal="center"/>
      <protection locked="0"/>
    </xf>
    <xf numFmtId="164" fontId="5" fillId="0" borderId="21" xfId="2" applyBorder="1" applyAlignment="1" applyProtection="1">
      <alignment horizontal="center"/>
      <protection locked="0"/>
    </xf>
    <xf numFmtId="164" fontId="5" fillId="0" borderId="13" xfId="2" applyBorder="1" applyAlignment="1" applyProtection="1">
      <alignment horizontal="center"/>
      <protection locked="0"/>
    </xf>
    <xf numFmtId="164" fontId="10" fillId="0" borderId="3" xfId="2" applyFont="1" applyBorder="1" applyAlignment="1" applyProtection="1">
      <alignment horizontal="center"/>
      <protection locked="0"/>
    </xf>
    <xf numFmtId="164" fontId="10" fillId="0" borderId="4" xfId="2" applyFont="1" applyBorder="1" applyAlignment="1" applyProtection="1">
      <alignment horizontal="center"/>
      <protection locked="0"/>
    </xf>
    <xf numFmtId="164" fontId="10" fillId="0" borderId="0" xfId="2" applyFont="1" applyAlignment="1" applyProtection="1">
      <alignment horizontal="center"/>
      <protection locked="0"/>
    </xf>
    <xf numFmtId="164" fontId="10" fillId="0" borderId="6" xfId="2" applyFont="1" applyBorder="1" applyAlignment="1" applyProtection="1">
      <alignment horizontal="center"/>
      <protection locked="0"/>
    </xf>
    <xf numFmtId="164" fontId="10" fillId="0" borderId="1" xfId="2" applyFont="1" applyBorder="1" applyAlignment="1" applyProtection="1">
      <alignment horizontal="center"/>
      <protection locked="0"/>
    </xf>
    <xf numFmtId="164" fontId="10" fillId="0" borderId="7" xfId="2" applyFont="1" applyBorder="1" applyAlignment="1" applyProtection="1">
      <alignment horizontal="center"/>
      <protection locked="0"/>
    </xf>
    <xf numFmtId="164" fontId="12" fillId="0" borderId="3" xfId="1" applyNumberFormat="1" applyFont="1" applyBorder="1" applyAlignment="1" applyProtection="1">
      <protection locked="0"/>
    </xf>
    <xf numFmtId="164" fontId="13" fillId="0" borderId="3" xfId="2" applyFont="1" applyBorder="1" applyProtection="1">
      <protection locked="0"/>
    </xf>
    <xf numFmtId="164" fontId="13" fillId="0" borderId="4" xfId="2" applyFont="1" applyBorder="1" applyProtection="1">
      <protection locked="0"/>
    </xf>
    <xf numFmtId="164" fontId="13" fillId="0" borderId="0" xfId="2" applyFont="1" applyProtection="1">
      <protection locked="0"/>
    </xf>
    <xf numFmtId="164" fontId="13" fillId="0" borderId="6" xfId="2" applyFont="1" applyBorder="1" applyProtection="1">
      <protection locked="0"/>
    </xf>
    <xf numFmtId="164" fontId="10" fillId="0" borderId="3" xfId="2" applyFont="1" applyBorder="1" applyProtection="1">
      <protection locked="0"/>
    </xf>
    <xf numFmtId="164" fontId="10" fillId="0" borderId="4" xfId="2" applyFont="1" applyBorder="1" applyProtection="1">
      <protection locked="0"/>
    </xf>
    <xf numFmtId="164" fontId="10" fillId="0" borderId="0" xfId="2" applyFont="1" applyProtection="1">
      <protection locked="0"/>
    </xf>
    <xf numFmtId="164" fontId="10" fillId="0" borderId="6" xfId="2" applyFont="1" applyBorder="1" applyProtection="1">
      <protection locked="0"/>
    </xf>
    <xf numFmtId="164" fontId="8" fillId="0" borderId="20" xfId="2" applyFont="1" applyBorder="1" applyProtection="1">
      <protection locked="0"/>
    </xf>
    <xf numFmtId="164" fontId="3" fillId="0" borderId="3" xfId="2" applyFont="1" applyBorder="1" applyAlignment="1" applyProtection="1">
      <alignment horizontal="center"/>
      <protection locked="0"/>
    </xf>
    <xf numFmtId="164" fontId="3" fillId="0" borderId="4" xfId="2" applyFont="1" applyBorder="1" applyAlignment="1" applyProtection="1">
      <alignment horizontal="center"/>
      <protection locked="0"/>
    </xf>
    <xf numFmtId="164" fontId="3" fillId="0" borderId="2" xfId="2" applyFont="1" applyBorder="1" applyAlignment="1" applyProtection="1">
      <alignment horizontal="left"/>
      <protection locked="0"/>
    </xf>
    <xf numFmtId="164" fontId="3" fillId="0" borderId="3" xfId="2" applyFont="1" applyBorder="1" applyAlignment="1" applyProtection="1">
      <alignment horizontal="left"/>
      <protection locked="0"/>
    </xf>
    <xf numFmtId="164" fontId="5" fillId="0" borderId="2" xfId="2" applyBorder="1" applyAlignment="1" applyProtection="1">
      <alignment horizontal="left" wrapText="1"/>
      <protection locked="0"/>
    </xf>
    <xf numFmtId="164" fontId="5" fillId="0" borderId="3" xfId="2" applyBorder="1" applyAlignment="1" applyProtection="1">
      <alignment horizontal="left" wrapText="1"/>
      <protection locked="0"/>
    </xf>
    <xf numFmtId="164" fontId="5" fillId="0" borderId="4" xfId="2" applyBorder="1" applyAlignment="1" applyProtection="1">
      <alignment horizontal="left" wrapText="1"/>
      <protection locked="0"/>
    </xf>
    <xf numFmtId="164" fontId="5" fillId="0" borderId="10" xfId="2" applyBorder="1" applyAlignment="1" applyProtection="1">
      <alignment horizontal="center"/>
      <protection locked="0"/>
    </xf>
    <xf numFmtId="164" fontId="5" fillId="0" borderId="0" xfId="2" applyAlignment="1" applyProtection="1">
      <alignment horizontal="center"/>
      <protection locked="0"/>
    </xf>
    <xf numFmtId="164" fontId="5" fillId="0" borderId="6" xfId="2" applyBorder="1" applyAlignment="1" applyProtection="1">
      <alignment horizontal="center"/>
      <protection locked="0"/>
    </xf>
    <xf numFmtId="164" fontId="5" fillId="0" borderId="8" xfId="2" applyBorder="1" applyProtection="1">
      <protection locked="0"/>
    </xf>
    <xf numFmtId="164" fontId="5" fillId="0" borderId="1" xfId="2" applyBorder="1" applyProtection="1">
      <protection locked="0"/>
    </xf>
    <xf numFmtId="164" fontId="5" fillId="0" borderId="7" xfId="2" applyBorder="1" applyProtection="1">
      <protection locked="0"/>
    </xf>
    <xf numFmtId="164" fontId="21" fillId="0" borderId="2" xfId="2" applyFont="1" applyBorder="1" applyAlignment="1" applyProtection="1">
      <alignment horizontal="center"/>
      <protection locked="0"/>
    </xf>
    <xf numFmtId="164" fontId="21" fillId="0" borderId="3" xfId="2" applyFont="1" applyBorder="1" applyAlignment="1" applyProtection="1">
      <alignment horizontal="center"/>
      <protection locked="0"/>
    </xf>
    <xf numFmtId="0" fontId="16" fillId="5" borderId="11" xfId="0" applyFont="1" applyFill="1" applyBorder="1" applyAlignment="1" applyProtection="1">
      <alignment horizontal="center"/>
      <protection locked="0"/>
    </xf>
    <xf numFmtId="0" fontId="16" fillId="5" borderId="10" xfId="0" applyFont="1" applyFill="1" applyBorder="1" applyAlignment="1" applyProtection="1">
      <alignment horizontal="center"/>
      <protection locked="0"/>
    </xf>
    <xf numFmtId="0" fontId="16" fillId="5" borderId="12" xfId="0" applyFont="1" applyFill="1" applyBorder="1" applyAlignment="1" applyProtection="1">
      <alignment horizontal="center"/>
      <protection locked="0"/>
    </xf>
    <xf numFmtId="0" fontId="1" fillId="0" borderId="0" xfId="0" applyFont="1" applyAlignment="1" applyProtection="1">
      <alignment horizontal="left" vertical="center" wrapText="1"/>
      <protection locked="0"/>
    </xf>
    <xf numFmtId="164" fontId="3" fillId="0" borderId="0" xfId="2" applyFont="1" applyAlignment="1" applyProtection="1">
      <alignment horizontal="center"/>
      <protection locked="0"/>
    </xf>
    <xf numFmtId="164" fontId="3" fillId="0" borderId="4" xfId="2" applyFont="1" applyBorder="1" applyAlignment="1" applyProtection="1">
      <alignment horizontal="left"/>
      <protection locked="0"/>
    </xf>
    <xf numFmtId="164" fontId="10" fillId="0" borderId="1" xfId="2" applyFont="1" applyBorder="1" applyProtection="1">
      <protection locked="0"/>
    </xf>
    <xf numFmtId="0" fontId="17" fillId="0" borderId="8" xfId="0" applyFont="1" applyBorder="1" applyAlignment="1" applyProtection="1">
      <alignment horizontal="left" vertical="center"/>
      <protection locked="0"/>
    </xf>
    <xf numFmtId="0" fontId="17" fillId="0" borderId="1" xfId="0" applyFont="1" applyBorder="1" applyAlignment="1" applyProtection="1">
      <alignment horizontal="left" vertical="center"/>
      <protection locked="0"/>
    </xf>
    <xf numFmtId="0" fontId="17" fillId="0" borderId="7" xfId="0" applyFont="1" applyBorder="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20" fillId="0" borderId="0" xfId="0" applyFont="1" applyAlignment="1" applyProtection="1">
      <alignment horizontal="center"/>
      <protection locked="0"/>
    </xf>
    <xf numFmtId="0" fontId="17" fillId="0" borderId="3" xfId="0" quotePrefix="1" applyFont="1" applyBorder="1" applyProtection="1">
      <protection locked="0"/>
    </xf>
    <xf numFmtId="0" fontId="15" fillId="0" borderId="11" xfId="0" applyFont="1" applyBorder="1" applyAlignment="1" applyProtection="1">
      <alignment horizontal="center" wrapText="1"/>
      <protection locked="0"/>
    </xf>
    <xf numFmtId="0" fontId="15" fillId="0" borderId="10" xfId="0" applyFont="1" applyBorder="1" applyAlignment="1" applyProtection="1">
      <alignment horizontal="center" wrapText="1"/>
      <protection locked="0"/>
    </xf>
    <xf numFmtId="0" fontId="15" fillId="0" borderId="11" xfId="0" applyFont="1" applyBorder="1" applyAlignment="1" applyProtection="1">
      <alignment horizontal="center"/>
      <protection locked="0"/>
    </xf>
    <xf numFmtId="0" fontId="15" fillId="0" borderId="10" xfId="0" applyFont="1" applyBorder="1" applyAlignment="1" applyProtection="1">
      <alignment horizontal="center"/>
      <protection locked="0"/>
    </xf>
    <xf numFmtId="0" fontId="15" fillId="0" borderId="12" xfId="0" applyFont="1" applyBorder="1" applyAlignment="1" applyProtection="1">
      <alignment horizontal="center"/>
      <protection locked="0"/>
    </xf>
    <xf numFmtId="0" fontId="19" fillId="0" borderId="10" xfId="0" applyFont="1" applyBorder="1" applyAlignment="1" applyProtection="1">
      <alignment horizontal="center" wrapText="1"/>
      <protection locked="0"/>
    </xf>
    <xf numFmtId="0" fontId="17" fillId="0" borderId="11" xfId="0" applyFont="1" applyBorder="1" applyAlignment="1" applyProtection="1">
      <alignment horizontal="left" wrapText="1"/>
      <protection locked="0"/>
    </xf>
    <xf numFmtId="0" fontId="17" fillId="0" borderId="10" xfId="0" applyFont="1" applyBorder="1" applyAlignment="1" applyProtection="1">
      <alignment horizontal="left" wrapText="1"/>
      <protection locked="0"/>
    </xf>
    <xf numFmtId="0" fontId="15" fillId="0" borderId="0" xfId="0" applyFont="1" applyAlignment="1" applyProtection="1">
      <alignment horizontal="center"/>
      <protection locked="0"/>
    </xf>
    <xf numFmtId="0" fontId="20" fillId="0" borderId="0" xfId="0" applyFont="1" applyAlignment="1" applyProtection="1">
      <alignment horizontal="center" wrapText="1"/>
      <protection locked="0"/>
    </xf>
    <xf numFmtId="0" fontId="17" fillId="0" borderId="5" xfId="0" applyFont="1" applyBorder="1" applyAlignment="1" applyProtection="1">
      <alignment horizontal="left" vertical="center"/>
      <protection locked="0"/>
    </xf>
    <xf numFmtId="0" fontId="17" fillId="0" borderId="0" xfId="0" applyFont="1" applyAlignment="1" applyProtection="1">
      <alignment horizontal="left" vertical="center"/>
      <protection locked="0"/>
    </xf>
    <xf numFmtId="0" fontId="17" fillId="0" borderId="6" xfId="0" applyFont="1" applyBorder="1" applyAlignment="1" applyProtection="1">
      <alignment horizontal="left" vertical="center"/>
      <protection locked="0"/>
    </xf>
  </cellXfs>
  <cellStyles count="4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Hyperlink" xfId="1" builtinId="8"/>
    <cellStyle name="Normal" xfId="0" builtinId="0"/>
    <cellStyle name="Normal_FR11a" xfId="2" xr:uid="{00000000-0005-0000-0000-00002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70</xdr:col>
      <xdr:colOff>0</xdr:colOff>
      <xdr:row>16</xdr:row>
      <xdr:rowOff>0</xdr:rowOff>
    </xdr:from>
    <xdr:to>
      <xdr:col>70</xdr:col>
      <xdr:colOff>0</xdr:colOff>
      <xdr:row>16</xdr:row>
      <xdr:rowOff>0</xdr:rowOff>
    </xdr:to>
    <xdr:sp macro="" textlink="">
      <xdr:nvSpPr>
        <xdr:cNvPr id="1025" name="Text 2">
          <a:extLst>
            <a:ext uri="{FF2B5EF4-FFF2-40B4-BE49-F238E27FC236}">
              <a16:creationId xmlns:a16="http://schemas.microsoft.com/office/drawing/2014/main" id="{00000000-0008-0000-0000-000001040000}"/>
            </a:ext>
          </a:extLst>
        </xdr:cNvPr>
        <xdr:cNvSpPr txBox="1">
          <a:spLocks noChangeArrowheads="1"/>
        </xdr:cNvSpPr>
      </xdr:nvSpPr>
      <xdr:spPr bwMode="auto">
        <a:xfrm>
          <a:off x="7296150" y="2790825"/>
          <a:ext cx="0" cy="0"/>
        </a:xfrm>
        <a:prstGeom prst="rect">
          <a:avLst/>
        </a:prstGeom>
        <a:solidFill>
          <a:srgbClr val="FFFFFF"/>
        </a:solidFill>
        <a:ln w="9525">
          <a:solidFill>
            <a:srgbClr val="000000"/>
          </a:solidFill>
          <a:miter lim="800000"/>
          <a:headEnd/>
          <a:tailEnd/>
        </a:ln>
      </xdr:spPr>
    </xdr:sp>
    <xdr:clientData/>
  </xdr:twoCellAnchor>
  <xdr:twoCellAnchor>
    <xdr:from>
      <xdr:col>42</xdr:col>
      <xdr:colOff>19050</xdr:colOff>
      <xdr:row>16</xdr:row>
      <xdr:rowOff>0</xdr:rowOff>
    </xdr:from>
    <xdr:to>
      <xdr:col>70</xdr:col>
      <xdr:colOff>0</xdr:colOff>
      <xdr:row>16</xdr:row>
      <xdr:rowOff>0</xdr:rowOff>
    </xdr:to>
    <xdr:sp macro="" textlink="">
      <xdr:nvSpPr>
        <xdr:cNvPr id="1026" name="Text 3">
          <a:extLst>
            <a:ext uri="{FF2B5EF4-FFF2-40B4-BE49-F238E27FC236}">
              <a16:creationId xmlns:a16="http://schemas.microsoft.com/office/drawing/2014/main" id="{00000000-0008-0000-0000-000002040000}"/>
            </a:ext>
          </a:extLst>
        </xdr:cNvPr>
        <xdr:cNvSpPr txBox="1">
          <a:spLocks noChangeArrowheads="1"/>
        </xdr:cNvSpPr>
      </xdr:nvSpPr>
      <xdr:spPr bwMode="auto">
        <a:xfrm>
          <a:off x="4448175" y="2790825"/>
          <a:ext cx="2847975" cy="0"/>
        </a:xfrm>
        <a:prstGeom prst="rect">
          <a:avLst/>
        </a:prstGeom>
        <a:solidFill>
          <a:srgbClr val="FFFFFF"/>
        </a:solidFill>
        <a:ln w="9525">
          <a:solidFill>
            <a:srgbClr val="000000"/>
          </a:solidFill>
          <a:miter lim="800000"/>
          <a:headEnd/>
          <a:tailEnd/>
        </a:ln>
      </xdr:spPr>
      <xdr:txBody>
        <a:bodyPr vertOverflow="clip" wrap="square" lIns="90000" tIns="46800" rIns="90000" bIns="46800" anchor="t" upright="1"/>
        <a:lstStyle/>
        <a:p>
          <a:pPr algn="l" rtl="0">
            <a:defRPr sz="1000"/>
          </a:pPr>
          <a:r>
            <a:rPr lang="en-GB" sz="900" b="0" i="0" u="none" strike="noStrike" baseline="0">
              <a:solidFill>
                <a:srgbClr val="000000"/>
              </a:solidFill>
              <a:latin typeface="Helv"/>
            </a:rPr>
            <a:t>                  </a:t>
          </a:r>
          <a:r>
            <a:rPr lang="en-GB" sz="1400" b="0" i="0" u="none" strike="noStrike" baseline="0">
              <a:solidFill>
                <a:srgbClr val="000000"/>
              </a:solidFill>
              <a:latin typeface="Helv"/>
            </a:rPr>
            <a:t>  Vendor number: </a:t>
          </a:r>
          <a:endParaRPr lang="en-GB" sz="900" b="0" i="0" u="none" strike="noStrike" baseline="0">
            <a:solidFill>
              <a:srgbClr val="000000"/>
            </a:solidFill>
            <a:latin typeface="Helv"/>
          </a:endParaRP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r>
            <a:rPr lang="en-GB" sz="2000" b="0" i="0" u="none" strike="noStrike" baseline="0">
              <a:solidFill>
                <a:srgbClr val="000000"/>
              </a:solidFill>
              <a:latin typeface="Helv"/>
            </a:rPr>
            <a:t>3 0 0 __ __ __ __ __</a:t>
          </a:r>
        </a:p>
      </xdr:txBody>
    </xdr:sp>
    <xdr:clientData/>
  </xdr:twoCellAnchor>
  <xdr:twoCellAnchor>
    <xdr:from>
      <xdr:col>0</xdr:col>
      <xdr:colOff>0</xdr:colOff>
      <xdr:row>0</xdr:row>
      <xdr:rowOff>0</xdr:rowOff>
    </xdr:from>
    <xdr:to>
      <xdr:col>15</xdr:col>
      <xdr:colOff>19050</xdr:colOff>
      <xdr:row>3</xdr:row>
      <xdr:rowOff>9525</xdr:rowOff>
    </xdr:to>
    <xdr:pic>
      <xdr:nvPicPr>
        <xdr:cNvPr id="1027" name="Picture 3" descr="warwick">
          <a:extLst>
            <a:ext uri="{FF2B5EF4-FFF2-40B4-BE49-F238E27FC236}">
              <a16:creationId xmlns:a16="http://schemas.microsoft.com/office/drawing/2014/main" id="{00000000-0008-0000-0000-000003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24000" cy="6286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arwick.ac.uk/services/humanresources/internal/payroll/expenses/exchange/" TargetMode="External"/><Relationship Id="rId1" Type="http://schemas.openxmlformats.org/officeDocument/2006/relationships/hyperlink" Target="http://www.oanda.com/convert/classic"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BR64"/>
  <sheetViews>
    <sheetView workbookViewId="0">
      <selection activeCell="BR57" sqref="BR57"/>
    </sheetView>
  </sheetViews>
  <sheetFormatPr defaultColWidth="10.69921875" defaultRowHeight="13" x14ac:dyDescent="0.3"/>
  <cols>
    <col min="1" max="1" width="2.296875" style="50" customWidth="1"/>
    <col min="2" max="13" width="1.69921875" style="50" customWidth="1"/>
    <col min="14" max="31" width="2" style="50" customWidth="1"/>
    <col min="32" max="39" width="1.69921875" style="50" customWidth="1"/>
    <col min="40" max="40" width="2.3984375" style="50" customWidth="1"/>
    <col min="41" max="46" width="1.69921875" style="50" customWidth="1"/>
    <col min="47" max="47" width="2.09765625" style="50" customWidth="1"/>
    <col min="48" max="48" width="1.69921875" style="50" customWidth="1"/>
    <col min="49" max="49" width="2.796875" style="50" customWidth="1"/>
    <col min="50" max="50" width="1.69921875" style="50" customWidth="1"/>
    <col min="51" max="52" width="2" style="50" customWidth="1"/>
    <col min="53" max="69" width="1.69921875" style="50" customWidth="1"/>
    <col min="70" max="70" width="3.69921875" style="50" customWidth="1"/>
    <col min="71" max="16384" width="10.69921875" style="50"/>
  </cols>
  <sheetData>
    <row r="1" spans="1:70" ht="15.5" x14ac:dyDescent="0.35">
      <c r="BK1" s="51"/>
      <c r="BL1" s="51"/>
      <c r="BM1" s="51"/>
      <c r="BN1" s="51"/>
      <c r="BO1" s="51"/>
      <c r="BP1" s="51"/>
      <c r="BQ1" s="51"/>
      <c r="BR1" s="52" t="s">
        <v>68</v>
      </c>
    </row>
    <row r="2" spans="1:70" ht="23.25" customHeight="1" x14ac:dyDescent="0.65">
      <c r="R2" s="125" t="s">
        <v>42</v>
      </c>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row>
    <row r="3" spans="1:70" ht="9.9" customHeight="1" x14ac:dyDescent="0.3"/>
    <row r="4" spans="1:70" x14ac:dyDescent="0.3">
      <c r="AS4" s="53"/>
      <c r="BR4" s="54"/>
    </row>
    <row r="5" spans="1:70" ht="2.25" customHeight="1" x14ac:dyDescent="0.3">
      <c r="AS5" s="53"/>
      <c r="BR5" s="54"/>
    </row>
    <row r="6" spans="1:70" ht="15" customHeight="1" x14ac:dyDescent="0.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row>
    <row r="7" spans="1:70" ht="15" customHeight="1" x14ac:dyDescent="0.3">
      <c r="A7" s="158" t="s">
        <v>20</v>
      </c>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row>
    <row r="8" spans="1:70" ht="8.25" customHeight="1" x14ac:dyDescent="0.3"/>
    <row r="9" spans="1:70" x14ac:dyDescent="0.3">
      <c r="A9" s="55" t="s">
        <v>21</v>
      </c>
      <c r="B9" s="56"/>
      <c r="C9" s="57"/>
      <c r="D9" s="57"/>
      <c r="E9" s="57"/>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57"/>
      <c r="AK9" s="57"/>
      <c r="AL9" s="55" t="s">
        <v>22</v>
      </c>
      <c r="AM9" s="57"/>
      <c r="AN9" s="57"/>
      <c r="AO9" s="57"/>
      <c r="AP9" s="57"/>
      <c r="AQ9" s="57"/>
      <c r="AR9" s="57"/>
      <c r="AS9" s="57"/>
      <c r="AT9" s="57"/>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4"/>
    </row>
    <row r="10" spans="1:70" x14ac:dyDescent="0.3">
      <c r="A10" s="58"/>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L10" s="58"/>
      <c r="AU10" s="125"/>
      <c r="AV10" s="125"/>
      <c r="AW10" s="125"/>
      <c r="AX10" s="125"/>
      <c r="AY10" s="125"/>
      <c r="AZ10" s="125"/>
      <c r="BA10" s="125"/>
      <c r="BB10" s="125"/>
      <c r="BC10" s="125"/>
      <c r="BD10" s="125"/>
      <c r="BE10" s="125"/>
      <c r="BF10" s="125"/>
      <c r="BG10" s="125"/>
      <c r="BH10" s="125"/>
      <c r="BI10" s="125"/>
      <c r="BJ10" s="125"/>
      <c r="BK10" s="125"/>
      <c r="BL10" s="125"/>
      <c r="BM10" s="125"/>
      <c r="BN10" s="125"/>
      <c r="BO10" s="125"/>
      <c r="BP10" s="125"/>
      <c r="BQ10" s="125"/>
      <c r="BR10" s="126"/>
    </row>
    <row r="11" spans="1:70" ht="12" customHeight="1" x14ac:dyDescent="0.3">
      <c r="A11" s="59"/>
      <c r="B11" s="60"/>
      <c r="C11" s="60"/>
      <c r="D11" s="60"/>
      <c r="E11" s="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60"/>
      <c r="AK11" s="60"/>
      <c r="AL11" s="58"/>
      <c r="AU11" s="127"/>
      <c r="AV11" s="127"/>
      <c r="AW11" s="127"/>
      <c r="AX11" s="127"/>
      <c r="AY11" s="127"/>
      <c r="AZ11" s="127"/>
      <c r="BA11" s="127"/>
      <c r="BB11" s="127"/>
      <c r="BC11" s="127"/>
      <c r="BD11" s="127"/>
      <c r="BE11" s="127"/>
      <c r="BF11" s="127"/>
      <c r="BG11" s="127"/>
      <c r="BH11" s="127"/>
      <c r="BI11" s="127"/>
      <c r="BJ11" s="127"/>
      <c r="BK11" s="127"/>
      <c r="BL11" s="127"/>
      <c r="BM11" s="127"/>
      <c r="BN11" s="127"/>
      <c r="BO11" s="127"/>
      <c r="BP11" s="127"/>
      <c r="BQ11" s="127"/>
      <c r="BR11" s="128"/>
    </row>
    <row r="12" spans="1:70" ht="23.25" customHeight="1" x14ac:dyDescent="0.3">
      <c r="A12" s="61" t="s">
        <v>24</v>
      </c>
      <c r="B12" s="57"/>
      <c r="C12" s="57"/>
      <c r="D12" s="57"/>
      <c r="E12" s="57"/>
      <c r="F12" s="129"/>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1"/>
      <c r="AL12" s="61" t="s">
        <v>23</v>
      </c>
      <c r="AM12" s="57"/>
      <c r="AN12" s="57"/>
      <c r="AO12" s="57"/>
      <c r="AP12" s="57"/>
      <c r="AQ12" s="57"/>
      <c r="AR12" s="57"/>
      <c r="AS12" s="57"/>
      <c r="AT12" s="57"/>
      <c r="AU12" s="134"/>
      <c r="AV12" s="134"/>
      <c r="AW12" s="134"/>
      <c r="AX12" s="134"/>
      <c r="AY12" s="134"/>
      <c r="AZ12" s="134"/>
      <c r="BA12" s="134"/>
      <c r="BB12" s="134"/>
      <c r="BC12" s="134"/>
      <c r="BD12" s="134"/>
      <c r="BE12" s="134"/>
      <c r="BF12" s="134"/>
      <c r="BG12" s="134"/>
      <c r="BH12" s="134"/>
      <c r="BI12" s="134"/>
      <c r="BJ12" s="134"/>
      <c r="BK12" s="134"/>
      <c r="BL12" s="134"/>
      <c r="BM12" s="134"/>
      <c r="BN12" s="134"/>
      <c r="BO12" s="134"/>
      <c r="BP12" s="134"/>
      <c r="BQ12" s="134"/>
      <c r="BR12" s="135"/>
    </row>
    <row r="13" spans="1:70" x14ac:dyDescent="0.3">
      <c r="A13" s="58"/>
      <c r="F13" s="132"/>
      <c r="G13" s="132"/>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3"/>
      <c r="AL13" s="58"/>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7"/>
    </row>
    <row r="14" spans="1:70" ht="9" customHeight="1" x14ac:dyDescent="0.3">
      <c r="A14" s="58"/>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3"/>
      <c r="AL14" s="59"/>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2"/>
    </row>
    <row r="15" spans="1:70" ht="22.5" customHeight="1" thickBot="1" x14ac:dyDescent="0.4">
      <c r="A15" s="141" t="s">
        <v>69</v>
      </c>
      <c r="B15" s="142"/>
      <c r="C15" s="142"/>
      <c r="D15" s="142"/>
      <c r="E15" s="142"/>
      <c r="F15" s="142"/>
      <c r="G15" s="142"/>
      <c r="H15" s="142"/>
      <c r="I15" s="142"/>
      <c r="J15" s="142"/>
      <c r="K15" s="142"/>
      <c r="L15" s="142"/>
      <c r="M15" s="142"/>
      <c r="N15" s="142"/>
      <c r="O15" s="142"/>
      <c r="P15" s="142"/>
      <c r="Q15" s="142"/>
      <c r="R15" s="142"/>
      <c r="S15" s="142"/>
      <c r="T15" s="139"/>
      <c r="U15" s="139"/>
      <c r="V15" s="139"/>
      <c r="W15" s="139"/>
      <c r="X15" s="139"/>
      <c r="Y15" s="139"/>
      <c r="Z15" s="139"/>
      <c r="AA15" s="139"/>
      <c r="AB15" s="139"/>
      <c r="AC15" s="139"/>
      <c r="AD15" s="139"/>
      <c r="AE15" s="139"/>
      <c r="AF15" s="139"/>
      <c r="AG15" s="139"/>
      <c r="AH15" s="139"/>
      <c r="AI15" s="139"/>
      <c r="AJ15" s="139"/>
      <c r="AK15" s="140"/>
      <c r="AL15" s="152" t="s">
        <v>86</v>
      </c>
      <c r="AM15" s="153"/>
      <c r="AN15" s="153"/>
      <c r="AO15" s="153"/>
      <c r="AP15" s="153"/>
      <c r="AQ15" s="153"/>
      <c r="AR15" s="153"/>
      <c r="AS15" s="153"/>
      <c r="AT15" s="153"/>
      <c r="AU15" s="153"/>
      <c r="AV15" s="153"/>
      <c r="AW15" s="63"/>
      <c r="AX15" s="138"/>
      <c r="AY15" s="138"/>
      <c r="AZ15" s="63"/>
      <c r="BA15" s="138"/>
      <c r="BB15" s="138"/>
      <c r="BC15" s="63"/>
      <c r="BD15" s="138"/>
      <c r="BE15" s="138"/>
      <c r="BF15" s="63"/>
      <c r="BG15" s="138"/>
      <c r="BH15" s="138"/>
      <c r="BI15" s="63"/>
      <c r="BJ15" s="138"/>
      <c r="BK15" s="138"/>
      <c r="BL15" s="63"/>
      <c r="BM15" s="138"/>
      <c r="BN15" s="138"/>
      <c r="BO15" s="51"/>
      <c r="BP15" s="138"/>
      <c r="BQ15" s="138"/>
      <c r="BR15" s="64"/>
    </row>
    <row r="16" spans="1:70" ht="13.5" x14ac:dyDescent="0.35">
      <c r="A16" s="65"/>
      <c r="B16" s="60"/>
      <c r="C16" s="60"/>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2"/>
      <c r="AL16" s="59"/>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c r="BN16" s="60"/>
      <c r="BO16" s="60"/>
      <c r="BP16" s="60"/>
      <c r="BQ16" s="60"/>
      <c r="BR16" s="62"/>
    </row>
    <row r="17" spans="1:70" ht="11.25" customHeight="1" x14ac:dyDescent="0.3">
      <c r="BB17" s="66"/>
    </row>
    <row r="18" spans="1:70" ht="15" customHeight="1" x14ac:dyDescent="0.3">
      <c r="A18" s="141" t="s">
        <v>41</v>
      </c>
      <c r="B18" s="142"/>
      <c r="C18" s="142"/>
      <c r="D18" s="142"/>
      <c r="E18" s="142"/>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59"/>
    </row>
    <row r="19" spans="1:70" ht="35.25" customHeight="1" x14ac:dyDescent="0.3">
      <c r="A19" s="67" t="s">
        <v>37</v>
      </c>
      <c r="B19" s="68"/>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9"/>
    </row>
    <row r="20" spans="1:70" ht="35.25" customHeight="1" x14ac:dyDescent="0.3">
      <c r="A20" s="149"/>
      <c r="B20" s="150"/>
      <c r="C20" s="150"/>
      <c r="D20" s="150"/>
      <c r="E20" s="150"/>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c r="BI20" s="150"/>
      <c r="BJ20" s="150"/>
      <c r="BK20" s="150"/>
      <c r="BL20" s="150"/>
      <c r="BM20" s="150"/>
      <c r="BN20" s="150"/>
      <c r="BO20" s="150"/>
      <c r="BP20" s="150"/>
      <c r="BQ20" s="150"/>
      <c r="BR20" s="151"/>
    </row>
    <row r="21" spans="1:70" ht="29.25" customHeight="1" x14ac:dyDescent="0.3">
      <c r="A21" s="67" t="s">
        <v>38</v>
      </c>
      <c r="B21" s="68"/>
      <c r="C21" s="68"/>
      <c r="D21" s="68"/>
      <c r="E21" s="68"/>
      <c r="F21" s="68"/>
      <c r="G21" s="68"/>
      <c r="H21" s="68"/>
      <c r="I21" s="68"/>
      <c r="J21" s="68"/>
      <c r="K21" s="68"/>
      <c r="L21" s="68"/>
      <c r="M21" s="6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8"/>
      <c r="AY21" s="108"/>
      <c r="AZ21" s="108"/>
      <c r="BA21" s="108"/>
      <c r="BB21" s="108"/>
      <c r="BC21" s="108"/>
      <c r="BD21" s="108"/>
      <c r="BE21" s="108"/>
      <c r="BF21" s="108"/>
      <c r="BG21" s="108"/>
      <c r="BH21" s="108"/>
      <c r="BI21" s="108"/>
      <c r="BJ21" s="108"/>
      <c r="BK21" s="108"/>
      <c r="BL21" s="108"/>
      <c r="BM21" s="108"/>
      <c r="BN21" s="108"/>
      <c r="BO21" s="108"/>
      <c r="BP21" s="108"/>
      <c r="BQ21" s="108"/>
      <c r="BR21" s="109"/>
    </row>
    <row r="22" spans="1:70" ht="29.25" customHeight="1" x14ac:dyDescent="0.3">
      <c r="A22" s="110"/>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M22" s="108"/>
      <c r="AN22" s="108"/>
      <c r="AO22" s="108"/>
      <c r="AP22" s="108"/>
      <c r="AQ22" s="108"/>
      <c r="AR22" s="108"/>
      <c r="AS22" s="108"/>
      <c r="AT22" s="108"/>
      <c r="AU22" s="108"/>
      <c r="AV22" s="108"/>
      <c r="AW22" s="108"/>
      <c r="AX22" s="108"/>
      <c r="AY22" s="108"/>
      <c r="AZ22" s="108"/>
      <c r="BA22" s="108"/>
      <c r="BB22" s="108"/>
      <c r="BC22" s="108"/>
      <c r="BD22" s="108"/>
      <c r="BE22" s="108"/>
      <c r="BF22" s="108"/>
      <c r="BG22" s="108"/>
      <c r="BH22" s="108"/>
      <c r="BI22" s="108"/>
      <c r="BJ22" s="108"/>
      <c r="BK22" s="108"/>
      <c r="BL22" s="108"/>
      <c r="BM22" s="108"/>
      <c r="BN22" s="108"/>
      <c r="BO22" s="108"/>
      <c r="BP22" s="108"/>
      <c r="BQ22" s="108"/>
      <c r="BR22" s="109"/>
    </row>
    <row r="23" spans="1:70" ht="27.75" customHeight="1" x14ac:dyDescent="0.3">
      <c r="A23" s="67" t="s">
        <v>39</v>
      </c>
      <c r="B23" s="68"/>
      <c r="C23" s="68"/>
      <c r="D23" s="68"/>
      <c r="E23" s="68"/>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07"/>
    </row>
    <row r="24" spans="1:70" ht="26.25" customHeight="1" x14ac:dyDescent="0.3">
      <c r="A24" s="67" t="s">
        <v>40</v>
      </c>
      <c r="B24" s="68"/>
      <c r="C24" s="68"/>
      <c r="D24" s="68"/>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c r="BI24" s="147"/>
      <c r="BJ24" s="147"/>
      <c r="BK24" s="147"/>
      <c r="BL24" s="147"/>
      <c r="BM24" s="147"/>
      <c r="BN24" s="147"/>
      <c r="BO24" s="147"/>
      <c r="BP24" s="147"/>
      <c r="BQ24" s="147"/>
      <c r="BR24" s="148"/>
    </row>
    <row r="25" spans="1:70" ht="27" customHeight="1" x14ac:dyDescent="0.3">
      <c r="A25" s="67" t="s">
        <v>43</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c r="BM25" s="146"/>
      <c r="BN25" s="146"/>
      <c r="BO25" s="146"/>
      <c r="BP25" s="146"/>
      <c r="BQ25" s="146"/>
      <c r="BR25" s="107"/>
    </row>
    <row r="26" spans="1:70" ht="15" customHeight="1" x14ac:dyDescent="0.3">
      <c r="A26" s="154" t="s">
        <v>91</v>
      </c>
      <c r="B26" s="155"/>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6"/>
    </row>
    <row r="28" spans="1:70" ht="15" customHeight="1" x14ac:dyDescent="0.35">
      <c r="A28" s="69" t="s">
        <v>8</v>
      </c>
      <c r="B28" s="70"/>
      <c r="C28" s="70"/>
      <c r="D28" s="70"/>
      <c r="E28" s="70"/>
      <c r="F28" s="70"/>
      <c r="G28" s="70"/>
      <c r="H28" s="70"/>
      <c r="I28" s="70"/>
    </row>
    <row r="29" spans="1:70" ht="15" customHeight="1" x14ac:dyDescent="0.3">
      <c r="A29" s="157" t="s">
        <v>47</v>
      </c>
      <c r="B29" s="157"/>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7"/>
      <c r="AY29" s="157"/>
      <c r="AZ29" s="157"/>
      <c r="BA29" s="157"/>
      <c r="BB29" s="157"/>
      <c r="BC29" s="157"/>
      <c r="BD29" s="157"/>
      <c r="BE29" s="157"/>
      <c r="BF29" s="157"/>
      <c r="BG29" s="157"/>
      <c r="BH29" s="157"/>
      <c r="BI29" s="157"/>
      <c r="BJ29" s="157"/>
      <c r="BK29" s="157"/>
      <c r="BL29" s="157"/>
      <c r="BM29" s="157"/>
      <c r="BN29" s="157"/>
      <c r="BO29" s="157"/>
      <c r="BP29" s="157"/>
      <c r="BQ29" s="157"/>
      <c r="BR29" s="157"/>
    </row>
    <row r="30" spans="1:70" ht="27" customHeight="1" x14ac:dyDescent="0.3">
      <c r="A30" s="71" t="s">
        <v>25</v>
      </c>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68" t="s">
        <v>26</v>
      </c>
      <c r="BD30" s="72" t="e" cm="1">
        <f t="array" ref="BD30">DATE</f>
        <v>#NAME?</v>
      </c>
      <c r="BE30" s="72"/>
      <c r="BF30" s="72"/>
      <c r="BG30" s="72"/>
      <c r="BH30" s="72"/>
      <c r="BI30" s="72"/>
      <c r="BJ30" s="72"/>
      <c r="BK30" s="72"/>
      <c r="BL30" s="72"/>
      <c r="BM30" s="72"/>
      <c r="BN30" s="72"/>
      <c r="BO30" s="72"/>
      <c r="BP30" s="72"/>
      <c r="BQ30" s="72"/>
      <c r="BR30" s="72"/>
    </row>
    <row r="32" spans="1:70" ht="15.75" customHeight="1" x14ac:dyDescent="0.3">
      <c r="A32" s="68" t="s">
        <v>27</v>
      </c>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68" t="s">
        <v>26</v>
      </c>
      <c r="BD32" s="72" t="e" cm="1">
        <f t="array" ref="BD32">DATE</f>
        <v>#NAME?</v>
      </c>
      <c r="BE32" s="72"/>
      <c r="BF32" s="72"/>
      <c r="BG32" s="72"/>
      <c r="BH32" s="72"/>
      <c r="BI32" s="72"/>
      <c r="BJ32" s="72"/>
      <c r="BK32" s="72"/>
      <c r="BL32" s="72"/>
      <c r="BM32" s="72"/>
      <c r="BN32" s="72"/>
      <c r="BO32" s="72"/>
      <c r="BP32" s="72"/>
      <c r="BQ32" s="72"/>
      <c r="BR32" s="72"/>
    </row>
    <row r="33" spans="1:70" x14ac:dyDescent="0.3">
      <c r="A33" s="68" t="s">
        <v>28</v>
      </c>
    </row>
    <row r="34" spans="1:70" ht="5.25" customHeight="1" x14ac:dyDescent="0.3">
      <c r="A34" s="68"/>
    </row>
    <row r="35" spans="1:70" ht="17.25" customHeight="1" x14ac:dyDescent="0.3">
      <c r="A35" s="50" t="s">
        <v>29</v>
      </c>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row>
    <row r="36" spans="1:70" x14ac:dyDescent="0.3">
      <c r="A36" s="68" t="s">
        <v>30</v>
      </c>
    </row>
    <row r="37" spans="1:70" ht="3.75" customHeight="1" x14ac:dyDescent="0.3">
      <c r="Q37" s="68"/>
    </row>
    <row r="38" spans="1:70" ht="15.75" customHeight="1" x14ac:dyDescent="0.3">
      <c r="A38" s="68" t="s">
        <v>31</v>
      </c>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68" t="s">
        <v>26</v>
      </c>
      <c r="BD38" s="72"/>
      <c r="BE38" s="72"/>
      <c r="BF38" s="72"/>
      <c r="BG38" s="72"/>
      <c r="BH38" s="72"/>
      <c r="BI38" s="72"/>
      <c r="BJ38" s="72"/>
      <c r="BK38" s="72"/>
      <c r="BL38" s="72"/>
      <c r="BM38" s="72"/>
      <c r="BN38" s="72"/>
      <c r="BO38" s="72"/>
      <c r="BP38" s="72"/>
      <c r="BQ38" s="72"/>
      <c r="BR38" s="72"/>
    </row>
    <row r="39" spans="1:70" x14ac:dyDescent="0.3">
      <c r="A39" s="68" t="s">
        <v>32</v>
      </c>
    </row>
    <row r="40" spans="1:70" ht="15.75" customHeight="1" x14ac:dyDescent="0.3">
      <c r="A40" s="68"/>
    </row>
    <row r="41" spans="1:70" x14ac:dyDescent="0.3">
      <c r="A41" s="143" t="s">
        <v>64</v>
      </c>
      <c r="B41" s="144"/>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5"/>
    </row>
    <row r="42" spans="1:70" x14ac:dyDescent="0.3">
      <c r="A42" s="111"/>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3"/>
    </row>
    <row r="43" spans="1:70" ht="15" customHeight="1" x14ac:dyDescent="0.3">
      <c r="A43" s="96" t="s">
        <v>87</v>
      </c>
      <c r="B43" s="97"/>
      <c r="C43" s="97"/>
      <c r="D43" s="97"/>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8"/>
    </row>
    <row r="44" spans="1:70" ht="15" customHeight="1" x14ac:dyDescent="0.3">
      <c r="A44" s="117" t="s">
        <v>65</v>
      </c>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c r="AL44" s="118"/>
      <c r="AM44" s="118"/>
      <c r="AN44" s="118"/>
      <c r="AO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9"/>
    </row>
    <row r="45" spans="1:70" ht="15" customHeight="1" x14ac:dyDescent="0.3">
      <c r="A45" s="117"/>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M45" s="118"/>
      <c r="AN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9"/>
    </row>
    <row r="46" spans="1:70" ht="13.5" customHeight="1" x14ac:dyDescent="0.3">
      <c r="A46" s="117"/>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c r="AW46" s="118"/>
      <c r="AX46" s="118"/>
      <c r="AY46" s="118"/>
      <c r="AZ46" s="118"/>
      <c r="BA46" s="118"/>
      <c r="BB46" s="118"/>
      <c r="BC46" s="118"/>
      <c r="BD46" s="118"/>
      <c r="BE46" s="118"/>
      <c r="BF46" s="118"/>
      <c r="BG46" s="118"/>
      <c r="BH46" s="118"/>
      <c r="BI46" s="118"/>
      <c r="BJ46" s="118"/>
      <c r="BK46" s="118"/>
      <c r="BL46" s="118"/>
      <c r="BM46" s="118"/>
      <c r="BN46" s="118"/>
      <c r="BO46" s="118"/>
      <c r="BP46" s="118"/>
      <c r="BQ46" s="118"/>
      <c r="BR46" s="119"/>
    </row>
    <row r="47" spans="1:70" ht="15" customHeight="1" x14ac:dyDescent="0.3">
      <c r="A47" s="111" t="s">
        <v>66</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2"/>
      <c r="BJ47" s="112"/>
      <c r="BK47" s="112"/>
      <c r="BL47" s="112"/>
      <c r="BM47" s="112"/>
      <c r="BN47" s="112"/>
      <c r="BO47" s="112"/>
      <c r="BP47" s="112"/>
      <c r="BQ47" s="112"/>
      <c r="BR47" s="113"/>
    </row>
    <row r="48" spans="1:70" ht="15" customHeight="1" x14ac:dyDescent="0.3">
      <c r="A48" s="114"/>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15"/>
      <c r="BI48" s="115"/>
      <c r="BJ48" s="115"/>
      <c r="BK48" s="115"/>
      <c r="BL48" s="115"/>
      <c r="BM48" s="115"/>
      <c r="BN48" s="115"/>
      <c r="BO48" s="115"/>
      <c r="BP48" s="115"/>
      <c r="BQ48" s="115"/>
      <c r="BR48" s="116"/>
    </row>
    <row r="49" spans="1:70" ht="29.25" customHeight="1" x14ac:dyDescent="0.3"/>
    <row r="50" spans="1:70" x14ac:dyDescent="0.3">
      <c r="A50" s="73" t="s">
        <v>33</v>
      </c>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row>
    <row r="51" spans="1:70" s="75" customFormat="1" ht="5.25" customHeight="1" x14ac:dyDescent="0.35">
      <c r="A51" s="50"/>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Z51" s="50"/>
      <c r="BA51" s="50"/>
      <c r="BB51" s="50"/>
      <c r="BC51" s="50"/>
      <c r="BD51" s="50"/>
      <c r="BE51" s="50"/>
      <c r="BF51" s="50"/>
      <c r="BG51" s="50"/>
      <c r="BH51" s="50"/>
      <c r="BI51" s="50"/>
      <c r="BJ51" s="50"/>
      <c r="BK51" s="50"/>
      <c r="BL51" s="50"/>
      <c r="BM51" s="50"/>
      <c r="BN51" s="50"/>
      <c r="BO51" s="50"/>
      <c r="BP51" s="50"/>
      <c r="BQ51" s="50"/>
      <c r="BR51" s="50"/>
    </row>
    <row r="52" spans="1:70" s="75" customFormat="1" ht="13.5" x14ac:dyDescent="0.35">
      <c r="A52" s="50" t="s">
        <v>34</v>
      </c>
      <c r="B52" s="50"/>
      <c r="C52" s="50"/>
      <c r="D52" s="50"/>
      <c r="E52" s="50"/>
      <c r="F52" s="50"/>
      <c r="G52" s="50"/>
      <c r="H52" s="50"/>
      <c r="I52" s="50"/>
      <c r="J52" s="50"/>
      <c r="K52" s="50"/>
      <c r="L52" s="50"/>
      <c r="M52" s="50"/>
      <c r="N52" s="76" t="s">
        <v>35</v>
      </c>
      <c r="O52" s="50"/>
      <c r="P52" s="50"/>
      <c r="Q52" s="50" t="s">
        <v>36</v>
      </c>
      <c r="R52" s="50"/>
      <c r="S52" s="50"/>
      <c r="T52" s="50"/>
      <c r="U52" s="50"/>
      <c r="V52" s="50"/>
      <c r="W52" s="50"/>
      <c r="X52" s="50"/>
      <c r="Y52" s="50"/>
      <c r="Z52" s="50"/>
      <c r="AA52" s="50"/>
      <c r="AB52" s="77"/>
      <c r="AC52" s="50"/>
      <c r="AD52" s="50"/>
      <c r="AE52" s="50"/>
      <c r="AF52" s="50"/>
      <c r="AG52" s="50"/>
      <c r="AH52" s="50"/>
      <c r="AI52" s="50"/>
      <c r="AJ52" s="50"/>
      <c r="AK52" s="50"/>
      <c r="AL52" s="50"/>
      <c r="AM52" s="50"/>
      <c r="AN52" s="50"/>
      <c r="AO52" s="50"/>
      <c r="AP52" s="50"/>
      <c r="AQ52" s="50" t="s">
        <v>11</v>
      </c>
      <c r="AR52" s="50"/>
      <c r="AS52" s="50"/>
      <c r="AU52" s="50"/>
      <c r="AV52" s="50"/>
      <c r="AW52" s="50"/>
      <c r="AZ52" s="50"/>
      <c r="BA52" s="50"/>
      <c r="BB52" s="50"/>
      <c r="BD52" s="50"/>
      <c r="BE52" s="50"/>
      <c r="BF52" s="50" t="s">
        <v>18</v>
      </c>
      <c r="BG52" s="50"/>
      <c r="BI52" s="50"/>
      <c r="BJ52" s="50"/>
      <c r="BK52" s="50"/>
      <c r="BL52" s="50"/>
      <c r="BM52" s="50"/>
      <c r="BN52" s="50"/>
      <c r="BO52" s="50"/>
      <c r="BP52" s="50"/>
      <c r="BQ52" s="50"/>
      <c r="BR52" s="50"/>
    </row>
    <row r="53" spans="1:70" ht="10.5" customHeight="1" x14ac:dyDescent="0.3">
      <c r="AD53" s="78"/>
      <c r="AE53" s="60"/>
    </row>
    <row r="54" spans="1:70" ht="24.75" customHeight="1" x14ac:dyDescent="0.3">
      <c r="A54" s="106">
        <v>2</v>
      </c>
      <c r="B54" s="107"/>
      <c r="C54" s="106">
        <v>1</v>
      </c>
      <c r="D54" s="107"/>
      <c r="E54" s="106">
        <v>0</v>
      </c>
      <c r="F54" s="107"/>
      <c r="G54" s="106">
        <v>4</v>
      </c>
      <c r="H54" s="107"/>
      <c r="I54" s="106">
        <v>0</v>
      </c>
      <c r="J54" s="107"/>
      <c r="K54" s="106">
        <v>2</v>
      </c>
      <c r="L54" s="107"/>
      <c r="N54" s="106" t="s">
        <v>93</v>
      </c>
      <c r="O54" s="107"/>
      <c r="P54" s="106" t="s">
        <v>94</v>
      </c>
      <c r="Q54" s="107"/>
      <c r="R54" s="106" t="s">
        <v>95</v>
      </c>
      <c r="S54" s="107"/>
      <c r="T54" s="106" t="s">
        <v>96</v>
      </c>
      <c r="U54" s="107"/>
      <c r="V54" s="106" t="s">
        <v>97</v>
      </c>
      <c r="W54" s="107"/>
      <c r="X54" s="106">
        <v>3</v>
      </c>
      <c r="Y54" s="107"/>
      <c r="Z54" s="106">
        <v>0</v>
      </c>
      <c r="AA54" s="107"/>
      <c r="AB54" s="106">
        <v>0</v>
      </c>
      <c r="AC54" s="107"/>
      <c r="AD54" s="106">
        <v>8</v>
      </c>
      <c r="AE54" s="121"/>
      <c r="AF54" s="122" t="s">
        <v>96</v>
      </c>
      <c r="AG54" s="107"/>
      <c r="AH54" s="106" t="s">
        <v>93</v>
      </c>
      <c r="AI54" s="107"/>
      <c r="AJ54" s="106" t="s">
        <v>98</v>
      </c>
      <c r="AK54" s="107"/>
      <c r="AM54" s="103" t="str">
        <f>IF('back '!J54&gt;0,'back '!J54, " ")</f>
        <v xml:space="preserve"> </v>
      </c>
      <c r="AN54" s="104"/>
      <c r="AO54" s="104"/>
      <c r="AP54" s="104"/>
      <c r="AQ54" s="104"/>
      <c r="AR54" s="104"/>
      <c r="AS54" s="104"/>
      <c r="AT54" s="104"/>
      <c r="AU54" s="104"/>
      <c r="AV54" s="104"/>
      <c r="AW54" s="105"/>
      <c r="BB54" s="99">
        <f>F9</f>
        <v>0</v>
      </c>
      <c r="BC54" s="99"/>
      <c r="BD54" s="99"/>
      <c r="BE54" s="99"/>
      <c r="BF54" s="99"/>
      <c r="BG54" s="99"/>
      <c r="BH54" s="99"/>
      <c r="BI54" s="99"/>
      <c r="BJ54" s="99"/>
      <c r="BK54" s="99"/>
      <c r="BL54" s="99"/>
      <c r="BM54" s="99"/>
      <c r="BN54" s="99"/>
      <c r="BO54" s="99"/>
      <c r="BP54" s="99"/>
      <c r="BQ54" s="99"/>
      <c r="BR54" s="99"/>
    </row>
    <row r="55" spans="1:70" ht="22.5" customHeight="1" x14ac:dyDescent="0.3">
      <c r="A55" s="106"/>
      <c r="B55" s="107"/>
      <c r="C55" s="106"/>
      <c r="D55" s="107"/>
      <c r="E55" s="106"/>
      <c r="F55" s="107"/>
      <c r="G55" s="106"/>
      <c r="H55" s="107"/>
      <c r="I55" s="106"/>
      <c r="J55" s="107"/>
      <c r="K55" s="106"/>
      <c r="L55" s="107"/>
      <c r="N55" s="106"/>
      <c r="O55" s="107"/>
      <c r="P55" s="106"/>
      <c r="Q55" s="107"/>
      <c r="R55" s="106"/>
      <c r="S55" s="107"/>
      <c r="T55" s="106"/>
      <c r="U55" s="107"/>
      <c r="V55" s="106"/>
      <c r="W55" s="107"/>
      <c r="X55" s="106"/>
      <c r="Y55" s="107"/>
      <c r="Z55" s="106"/>
      <c r="AA55" s="107"/>
      <c r="AB55" s="106"/>
      <c r="AC55" s="107"/>
      <c r="AD55" s="106"/>
      <c r="AE55" s="121"/>
      <c r="AF55" s="122"/>
      <c r="AG55" s="107"/>
      <c r="AH55" s="106"/>
      <c r="AI55" s="107"/>
      <c r="AJ55" s="106"/>
      <c r="AK55" s="107"/>
      <c r="AM55" s="120"/>
      <c r="AN55" s="100"/>
      <c r="AO55" s="100"/>
      <c r="AP55" s="100"/>
      <c r="AQ55" s="100"/>
      <c r="AR55" s="100"/>
      <c r="AS55" s="100"/>
      <c r="AT55" s="100"/>
      <c r="AU55" s="100"/>
      <c r="AV55" s="100"/>
      <c r="AW55" s="101"/>
      <c r="BB55" s="99" t="s">
        <v>101</v>
      </c>
      <c r="BC55" s="99"/>
      <c r="BD55" s="99"/>
      <c r="BE55" s="99"/>
      <c r="BF55" s="99"/>
      <c r="BG55" s="99"/>
      <c r="BH55" s="99"/>
      <c r="BI55" s="99"/>
      <c r="BJ55" s="99"/>
      <c r="BK55" s="99"/>
      <c r="BL55" s="99"/>
      <c r="BM55" s="99"/>
      <c r="BN55" s="99"/>
      <c r="BO55" s="99"/>
      <c r="BP55" s="99"/>
      <c r="BQ55" s="99"/>
      <c r="BR55" s="99"/>
    </row>
    <row r="56" spans="1:70" ht="24.75" customHeight="1" x14ac:dyDescent="0.3">
      <c r="A56" s="106"/>
      <c r="B56" s="107"/>
      <c r="C56" s="106"/>
      <c r="D56" s="107"/>
      <c r="E56" s="106"/>
      <c r="F56" s="107"/>
      <c r="G56" s="106"/>
      <c r="H56" s="107"/>
      <c r="I56" s="106"/>
      <c r="J56" s="107"/>
      <c r="K56" s="106"/>
      <c r="L56" s="107"/>
      <c r="N56" s="106"/>
      <c r="O56" s="107"/>
      <c r="P56" s="106"/>
      <c r="Q56" s="107"/>
      <c r="R56" s="106"/>
      <c r="S56" s="107"/>
      <c r="T56" s="106"/>
      <c r="U56" s="107"/>
      <c r="V56" s="106"/>
      <c r="W56" s="107"/>
      <c r="X56" s="106"/>
      <c r="Y56" s="107"/>
      <c r="Z56" s="106"/>
      <c r="AA56" s="107"/>
      <c r="AB56" s="106"/>
      <c r="AC56" s="107"/>
      <c r="AD56" s="106"/>
      <c r="AE56" s="121"/>
      <c r="AF56" s="122"/>
      <c r="AG56" s="107"/>
      <c r="AH56" s="106"/>
      <c r="AI56" s="107"/>
      <c r="AJ56" s="106"/>
      <c r="AK56" s="107"/>
      <c r="AM56" s="94"/>
      <c r="AN56" s="95"/>
      <c r="AO56" s="95"/>
      <c r="AP56" s="95"/>
      <c r="AQ56" s="95"/>
      <c r="AR56" s="95"/>
      <c r="AS56" s="95"/>
      <c r="AT56" s="95"/>
      <c r="AU56" s="95"/>
      <c r="AV56" s="95"/>
      <c r="AW56" s="102"/>
      <c r="BB56" s="99"/>
      <c r="BC56" s="99"/>
      <c r="BD56" s="99"/>
      <c r="BE56" s="99"/>
      <c r="BF56" s="99"/>
      <c r="BG56" s="99"/>
      <c r="BH56" s="99"/>
      <c r="BI56" s="99"/>
      <c r="BJ56" s="99"/>
      <c r="BK56" s="99"/>
      <c r="BL56" s="99"/>
      <c r="BM56" s="99"/>
      <c r="BN56" s="99"/>
      <c r="BO56" s="99"/>
      <c r="BP56" s="99"/>
      <c r="BQ56" s="99"/>
      <c r="BR56" s="99"/>
    </row>
    <row r="57" spans="1:70" ht="24.75" customHeight="1" x14ac:dyDescent="0.3"/>
    <row r="58" spans="1:70" x14ac:dyDescent="0.3">
      <c r="A58" s="73" t="s">
        <v>67</v>
      </c>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9" t="s">
        <v>12</v>
      </c>
      <c r="AE58" s="80"/>
      <c r="AF58" s="80"/>
      <c r="AG58" s="80"/>
      <c r="AH58" s="80"/>
      <c r="AI58" s="80"/>
      <c r="AJ58" s="80"/>
      <c r="AK58" s="80"/>
      <c r="AL58" s="80"/>
      <c r="AM58" s="80"/>
      <c r="AN58" s="80"/>
      <c r="AO58" s="80"/>
      <c r="AP58" s="80"/>
      <c r="AQ58" s="80"/>
      <c r="AR58" s="80"/>
      <c r="AS58" s="80"/>
      <c r="AT58" s="80"/>
      <c r="AU58" s="80"/>
      <c r="AV58" s="79"/>
      <c r="AW58" s="80"/>
      <c r="AX58" s="81" t="s">
        <v>13</v>
      </c>
      <c r="AY58" s="82"/>
      <c r="AZ58" s="82"/>
      <c r="BA58" s="82"/>
      <c r="BB58" s="82"/>
      <c r="BC58" s="82"/>
      <c r="BD58" s="82"/>
      <c r="BE58" s="82"/>
      <c r="BF58" s="82"/>
      <c r="BG58" s="82"/>
      <c r="BH58" s="82"/>
      <c r="BI58" s="82"/>
      <c r="BJ58" s="82"/>
      <c r="BK58" s="82"/>
      <c r="BL58" s="82"/>
      <c r="BM58" s="82"/>
      <c r="BN58" s="82"/>
      <c r="BO58" s="82"/>
      <c r="BP58" s="82"/>
      <c r="BQ58" s="82"/>
      <c r="BR58" s="83"/>
    </row>
    <row r="59" spans="1:70" x14ac:dyDescent="0.3">
      <c r="A59" s="84" t="s">
        <v>14</v>
      </c>
      <c r="B59" s="85"/>
      <c r="C59" s="86"/>
      <c r="D59" s="86"/>
      <c r="E59" s="86"/>
      <c r="F59" s="86"/>
      <c r="G59" s="86"/>
      <c r="H59" s="86"/>
      <c r="I59" s="86"/>
      <c r="J59" s="86"/>
      <c r="K59" s="86"/>
      <c r="L59" s="86"/>
      <c r="M59" s="86"/>
      <c r="N59" s="86"/>
      <c r="O59" s="86"/>
      <c r="P59" s="86"/>
      <c r="Q59" s="86"/>
      <c r="R59" s="86"/>
      <c r="S59" s="86"/>
      <c r="T59" s="86"/>
      <c r="U59" s="86"/>
      <c r="V59" s="86"/>
      <c r="W59" s="86"/>
      <c r="X59" s="86"/>
      <c r="Y59" s="86"/>
      <c r="Z59" s="86"/>
      <c r="AA59" s="86"/>
      <c r="AB59" s="86"/>
      <c r="AC59" s="87"/>
      <c r="AD59" s="86" t="s">
        <v>15</v>
      </c>
      <c r="AE59" s="88"/>
      <c r="AF59" s="86"/>
      <c r="AG59" s="86"/>
      <c r="AH59" s="86"/>
      <c r="AI59" s="86"/>
      <c r="AJ59" s="86"/>
      <c r="AK59" s="86"/>
      <c r="AL59" s="86"/>
      <c r="AM59" s="86"/>
      <c r="AN59" s="86"/>
      <c r="AO59" s="86"/>
      <c r="AP59" s="86"/>
      <c r="AQ59" s="86"/>
      <c r="AR59" s="86"/>
      <c r="AS59" s="86"/>
      <c r="AT59" s="86"/>
      <c r="AU59" s="86"/>
      <c r="AV59" s="86"/>
      <c r="AW59" s="87"/>
      <c r="AX59" s="89"/>
      <c r="AY59" s="57"/>
      <c r="AZ59" s="57"/>
      <c r="BA59" s="57"/>
      <c r="BB59" s="57"/>
      <c r="BC59" s="57"/>
      <c r="BD59" s="57"/>
      <c r="BE59" s="57"/>
      <c r="BF59" s="57"/>
      <c r="BG59" s="57"/>
      <c r="BH59" s="57"/>
      <c r="BI59" s="57"/>
      <c r="BJ59" s="57"/>
      <c r="BK59" s="57"/>
      <c r="BL59" s="57"/>
      <c r="BM59" s="57"/>
      <c r="BN59" s="57"/>
      <c r="BO59" s="57"/>
      <c r="BP59" s="57"/>
      <c r="BQ59" s="57"/>
      <c r="BR59" s="90"/>
    </row>
    <row r="60" spans="1:70" ht="18" customHeight="1" x14ac:dyDescent="0.3">
      <c r="AC60" s="64"/>
      <c r="AX60" s="58"/>
      <c r="BR60" s="64"/>
    </row>
    <row r="61" spans="1:70" ht="15" customHeight="1" x14ac:dyDescent="0.35">
      <c r="AC61" s="64"/>
      <c r="AX61" s="65"/>
      <c r="AY61" s="91"/>
      <c r="AZ61" s="91"/>
      <c r="BA61" s="91"/>
      <c r="BB61" s="91"/>
      <c r="BC61" s="91"/>
      <c r="BD61" s="91"/>
      <c r="BE61" s="91"/>
      <c r="BF61" s="91"/>
      <c r="BG61" s="91"/>
      <c r="BH61" s="91"/>
      <c r="BI61" s="91"/>
      <c r="BJ61" s="91"/>
      <c r="BK61" s="91"/>
      <c r="BL61" s="91"/>
      <c r="BM61" s="91"/>
      <c r="BN61" s="91"/>
      <c r="BO61" s="91"/>
      <c r="BP61" s="91"/>
      <c r="BQ61" s="91"/>
      <c r="BR61" s="92"/>
    </row>
    <row r="62" spans="1:70" x14ac:dyDescent="0.3">
      <c r="AD62" s="88" t="s">
        <v>16</v>
      </c>
      <c r="AE62" s="86"/>
      <c r="AF62" s="86"/>
      <c r="AG62" s="86"/>
      <c r="AH62" s="86"/>
      <c r="AI62" s="86"/>
      <c r="AJ62" s="86"/>
      <c r="AK62" s="86"/>
      <c r="AL62" s="86"/>
      <c r="AM62" s="86"/>
      <c r="AN62" s="86"/>
      <c r="AO62" s="86"/>
      <c r="AP62" s="86"/>
      <c r="AQ62" s="86"/>
      <c r="AR62" s="86"/>
      <c r="AS62" s="86"/>
      <c r="AT62" s="86"/>
      <c r="AU62" s="86"/>
      <c r="AV62" s="86"/>
      <c r="AW62" s="87"/>
      <c r="AX62" s="86" t="s">
        <v>17</v>
      </c>
      <c r="AY62" s="85"/>
      <c r="AZ62" s="85"/>
      <c r="BA62" s="86"/>
      <c r="BB62" s="86"/>
      <c r="BC62" s="85"/>
      <c r="BD62" s="85"/>
      <c r="BE62" s="85"/>
      <c r="BF62" s="85"/>
      <c r="BG62" s="85"/>
      <c r="BH62" s="85"/>
      <c r="BI62" s="85"/>
      <c r="BJ62" s="85"/>
      <c r="BK62" s="85"/>
      <c r="BL62" s="85"/>
      <c r="BM62" s="85"/>
      <c r="BN62" s="86"/>
      <c r="BO62" s="86"/>
      <c r="BP62" s="86"/>
      <c r="BQ62" s="86"/>
      <c r="BR62" s="87"/>
    </row>
    <row r="63" spans="1:70" ht="18" customHeight="1" x14ac:dyDescent="0.3">
      <c r="AC63" s="64"/>
      <c r="AX63" s="58"/>
      <c r="BR63" s="64"/>
    </row>
    <row r="64" spans="1:70" ht="15" customHeight="1" x14ac:dyDescent="0.35">
      <c r="AC64" s="64"/>
      <c r="AD64" s="60"/>
      <c r="AE64" s="60"/>
      <c r="AF64" s="60"/>
      <c r="AG64" s="60"/>
      <c r="AH64" s="60"/>
      <c r="AI64" s="60"/>
      <c r="AJ64" s="60"/>
      <c r="AK64" s="60"/>
      <c r="AL64" s="60"/>
      <c r="AM64" s="60"/>
      <c r="AN64" s="60"/>
      <c r="AO64" s="60"/>
      <c r="AP64" s="60"/>
      <c r="AQ64" s="60"/>
      <c r="AR64" s="60"/>
      <c r="AS64" s="60"/>
      <c r="AT64" s="60"/>
      <c r="AU64" s="60"/>
      <c r="AV64" s="60"/>
      <c r="AW64" s="60"/>
      <c r="AX64" s="65"/>
      <c r="AY64" s="91"/>
      <c r="AZ64" s="91"/>
      <c r="BA64" s="91"/>
      <c r="BB64" s="91"/>
      <c r="BC64" s="91"/>
      <c r="BD64" s="91"/>
      <c r="BE64" s="91"/>
      <c r="BF64" s="91"/>
      <c r="BG64" s="91"/>
      <c r="BH64" s="91"/>
      <c r="BI64" s="91"/>
      <c r="BJ64" s="91"/>
      <c r="BK64" s="91"/>
      <c r="BL64" s="91"/>
      <c r="BM64" s="91"/>
      <c r="BN64" s="91"/>
      <c r="BO64" s="91"/>
      <c r="BP64" s="91"/>
      <c r="BQ64" s="91"/>
      <c r="BR64" s="92"/>
    </row>
  </sheetData>
  <sheetProtection algorithmName="SHA-512" hashValue="IKK8EhOpCLTEmuRyw56GKizY3qffzl8bRdxmXmhNblLGlBjiPiOMcyiUDD8kEIoVim7umW+GcwyeFph4I3DbRg==" saltValue="isL4aTg7joT3jOvc++yHiw==" spinCount="100000" sheet="1" objects="1" scenarios="1"/>
  <mergeCells count="92">
    <mergeCell ref="AJ55:AK55"/>
    <mergeCell ref="N56:O56"/>
    <mergeCell ref="P56:Q56"/>
    <mergeCell ref="R56:S56"/>
    <mergeCell ref="T56:U56"/>
    <mergeCell ref="V56:W56"/>
    <mergeCell ref="X56:Y56"/>
    <mergeCell ref="Z56:AA56"/>
    <mergeCell ref="AB56:AC56"/>
    <mergeCell ref="AD56:AE56"/>
    <mergeCell ref="AF56:AG56"/>
    <mergeCell ref="AH56:AI56"/>
    <mergeCell ref="AJ56:AK56"/>
    <mergeCell ref="AF55:AG55"/>
    <mergeCell ref="AH55:AI55"/>
    <mergeCell ref="V55:W55"/>
    <mergeCell ref="A56:B56"/>
    <mergeCell ref="C56:D56"/>
    <mergeCell ref="E56:F56"/>
    <mergeCell ref="G56:H56"/>
    <mergeCell ref="I56:J56"/>
    <mergeCell ref="K56:L56"/>
    <mergeCell ref="N55:O55"/>
    <mergeCell ref="P55:Q55"/>
    <mergeCell ref="R55:S55"/>
    <mergeCell ref="T55:U55"/>
    <mergeCell ref="X55:Y55"/>
    <mergeCell ref="Z55:AA55"/>
    <mergeCell ref="AB55:AC55"/>
    <mergeCell ref="AD55:AE55"/>
    <mergeCell ref="C55:D55"/>
    <mergeCell ref="E55:F55"/>
    <mergeCell ref="G55:H55"/>
    <mergeCell ref="I55:J55"/>
    <mergeCell ref="K55:L55"/>
    <mergeCell ref="R2:BR2"/>
    <mergeCell ref="A41:BR42"/>
    <mergeCell ref="BM15:BN15"/>
    <mergeCell ref="AQ25:BR25"/>
    <mergeCell ref="F23:BR23"/>
    <mergeCell ref="E24:BR24"/>
    <mergeCell ref="AI19:BR19"/>
    <mergeCell ref="A20:BR20"/>
    <mergeCell ref="BP15:BQ15"/>
    <mergeCell ref="AL15:AV15"/>
    <mergeCell ref="AX15:AY15"/>
    <mergeCell ref="A26:BR26"/>
    <mergeCell ref="A29:BR29"/>
    <mergeCell ref="A7:BR7"/>
    <mergeCell ref="A18:BR18"/>
    <mergeCell ref="F9:AI11"/>
    <mergeCell ref="AU9:BR11"/>
    <mergeCell ref="F12:AK14"/>
    <mergeCell ref="AU12:BR13"/>
    <mergeCell ref="BA15:BB15"/>
    <mergeCell ref="BD15:BE15"/>
    <mergeCell ref="BG15:BH15"/>
    <mergeCell ref="T15:AK15"/>
    <mergeCell ref="A15:S15"/>
    <mergeCell ref="BJ15:BK15"/>
    <mergeCell ref="N21:BR21"/>
    <mergeCell ref="A22:BR22"/>
    <mergeCell ref="A47:BR48"/>
    <mergeCell ref="A44:BR46"/>
    <mergeCell ref="AM55:AU55"/>
    <mergeCell ref="K54:L54"/>
    <mergeCell ref="N54:O54"/>
    <mergeCell ref="P54:Q54"/>
    <mergeCell ref="R54:S54"/>
    <mergeCell ref="T54:U54"/>
    <mergeCell ref="V54:W54"/>
    <mergeCell ref="X54:Y54"/>
    <mergeCell ref="Z54:AA54"/>
    <mergeCell ref="AB54:AC54"/>
    <mergeCell ref="AD54:AE54"/>
    <mergeCell ref="AF54:AG54"/>
    <mergeCell ref="AM56:AU56"/>
    <mergeCell ref="A43:BR43"/>
    <mergeCell ref="BB54:BR54"/>
    <mergeCell ref="BB55:BR55"/>
    <mergeCell ref="BB56:BR56"/>
    <mergeCell ref="AV55:AW55"/>
    <mergeCell ref="AV56:AW56"/>
    <mergeCell ref="AM54:AW54"/>
    <mergeCell ref="A54:B54"/>
    <mergeCell ref="C54:D54"/>
    <mergeCell ref="E54:F54"/>
    <mergeCell ref="G54:H54"/>
    <mergeCell ref="I54:J54"/>
    <mergeCell ref="AH54:AI54"/>
    <mergeCell ref="AJ54:AK54"/>
    <mergeCell ref="A55:B55"/>
  </mergeCells>
  <phoneticPr fontId="6" type="noConversion"/>
  <printOptions horizontalCentered="1" verticalCentered="1"/>
  <pageMargins left="0.47244094488188998" right="0.196850393700787" top="0.196850393700787" bottom="0.196850393700787" header="0.2" footer="0.18"/>
  <pageSetup paperSize="9" orientation="portrait" r:id="rId1"/>
  <headerFooter alignWithMargins="0"/>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P62"/>
  <sheetViews>
    <sheetView tabSelected="1" zoomScale="86" zoomScaleNormal="86" workbookViewId="0">
      <selection activeCell="F18" sqref="F18"/>
    </sheetView>
  </sheetViews>
  <sheetFormatPr defaultColWidth="8.796875" defaultRowHeight="14" x14ac:dyDescent="0.3"/>
  <cols>
    <col min="1" max="1" width="5.3984375" style="1" customWidth="1"/>
    <col min="2" max="2" width="6.69921875" style="1" customWidth="1"/>
    <col min="3" max="3" width="5.296875" style="1" customWidth="1"/>
    <col min="4" max="4" width="9.796875" style="1" customWidth="1"/>
    <col min="5" max="5" width="9.09765625" style="1" customWidth="1"/>
    <col min="6" max="6" width="63" style="1" bestFit="1" customWidth="1"/>
    <col min="7" max="7" width="18.296875" style="1" customWidth="1"/>
    <col min="8" max="8" width="17.09765625" style="1" customWidth="1"/>
    <col min="9" max="9" width="14.69921875" style="1" customWidth="1"/>
    <col min="10" max="10" width="18.296875" style="1" customWidth="1"/>
    <col min="11" max="11" width="17" style="1" customWidth="1"/>
    <col min="12" max="15" width="8.796875" style="1"/>
    <col min="16" max="16" width="0" style="1" hidden="1" customWidth="1"/>
    <col min="17" max="16384" width="8.796875" style="1"/>
  </cols>
  <sheetData>
    <row r="1" spans="1:16" x14ac:dyDescent="0.3">
      <c r="A1" s="175" t="s">
        <v>71</v>
      </c>
      <c r="B1" s="175"/>
      <c r="C1" s="175"/>
      <c r="D1" s="175"/>
      <c r="F1" s="8" t="s">
        <v>83</v>
      </c>
      <c r="G1" s="3"/>
      <c r="H1" s="2" t="s">
        <v>76</v>
      </c>
      <c r="I1" s="4"/>
    </row>
    <row r="2" spans="1:16" x14ac:dyDescent="0.3">
      <c r="F2" s="2"/>
      <c r="G2" s="5"/>
      <c r="H2" s="5"/>
      <c r="I2" s="6"/>
    </row>
    <row r="3" spans="1:16" x14ac:dyDescent="0.3">
      <c r="F3" s="8" t="s">
        <v>84</v>
      </c>
      <c r="G3" s="3"/>
      <c r="H3" s="2" t="s">
        <v>76</v>
      </c>
      <c r="I3" s="4"/>
      <c r="K3" s="6"/>
    </row>
    <row r="4" spans="1:16" x14ac:dyDescent="0.3">
      <c r="F4" s="2"/>
      <c r="G4" s="5"/>
      <c r="H4" s="2"/>
    </row>
    <row r="5" spans="1:16" x14ac:dyDescent="0.3">
      <c r="A5" s="175" t="s">
        <v>70</v>
      </c>
      <c r="B5" s="175"/>
      <c r="C5" s="175"/>
      <c r="D5" s="175"/>
      <c r="F5" s="8" t="s">
        <v>83</v>
      </c>
      <c r="G5" s="3"/>
      <c r="H5" s="2" t="s">
        <v>76</v>
      </c>
      <c r="I5" s="4"/>
      <c r="K5" s="6"/>
    </row>
    <row r="6" spans="1:16" x14ac:dyDescent="0.3">
      <c r="F6" s="2"/>
      <c r="G6" s="49"/>
      <c r="H6" s="2"/>
      <c r="I6" s="6"/>
    </row>
    <row r="7" spans="1:16" x14ac:dyDescent="0.3">
      <c r="F7" s="8" t="s">
        <v>84</v>
      </c>
      <c r="G7" s="3"/>
      <c r="H7" s="2" t="s">
        <v>76</v>
      </c>
      <c r="I7" s="4"/>
    </row>
    <row r="8" spans="1:16" x14ac:dyDescent="0.3">
      <c r="F8" s="2"/>
      <c r="G8" s="5"/>
      <c r="H8" s="2"/>
      <c r="I8" s="6"/>
      <c r="K8" s="6"/>
      <c r="P8" s="1" t="s">
        <v>88</v>
      </c>
    </row>
    <row r="9" spans="1:16" x14ac:dyDescent="0.3">
      <c r="A9" s="164" t="s">
        <v>82</v>
      </c>
      <c r="B9" s="164"/>
      <c r="C9" s="164"/>
      <c r="D9" s="164"/>
      <c r="F9" s="8" t="s">
        <v>83</v>
      </c>
      <c r="G9" s="3"/>
      <c r="H9" s="2" t="s">
        <v>76</v>
      </c>
      <c r="I9" s="4"/>
      <c r="M9" s="6"/>
      <c r="O9" s="7"/>
      <c r="P9" s="1" t="s">
        <v>89</v>
      </c>
    </row>
    <row r="10" spans="1:16" x14ac:dyDescent="0.3">
      <c r="A10" s="164"/>
      <c r="B10" s="164"/>
      <c r="C10" s="164"/>
      <c r="D10" s="164"/>
      <c r="F10" s="2"/>
      <c r="G10" s="5"/>
      <c r="H10" s="2"/>
      <c r="I10" s="6"/>
      <c r="K10" s="6"/>
    </row>
    <row r="11" spans="1:16" ht="19.5" customHeight="1" x14ac:dyDescent="0.3">
      <c r="F11" s="8" t="s">
        <v>84</v>
      </c>
      <c r="G11" s="3"/>
      <c r="H11" s="2" t="s">
        <v>76</v>
      </c>
      <c r="I11" s="4"/>
      <c r="J11" s="6"/>
      <c r="O11" s="7"/>
    </row>
    <row r="12" spans="1:16" ht="19.5" customHeight="1" x14ac:dyDescent="0.3">
      <c r="F12" s="2"/>
      <c r="G12" s="5"/>
      <c r="H12" s="2"/>
      <c r="I12" s="6"/>
    </row>
    <row r="13" spans="1:16" ht="19.5" customHeight="1" x14ac:dyDescent="0.3">
      <c r="A13" s="175" t="s">
        <v>85</v>
      </c>
      <c r="B13" s="175"/>
      <c r="C13" s="175"/>
      <c r="D13" s="175"/>
      <c r="E13" s="175"/>
      <c r="F13" s="175"/>
      <c r="G13" s="175"/>
      <c r="H13" s="175"/>
      <c r="I13" s="175"/>
      <c r="J13" s="175"/>
      <c r="O13" s="7"/>
    </row>
    <row r="14" spans="1:16" ht="27.75" customHeight="1" x14ac:dyDescent="0.3">
      <c r="A14" s="176" t="s">
        <v>73</v>
      </c>
      <c r="B14" s="176"/>
      <c r="C14" s="176"/>
      <c r="D14" s="176"/>
      <c r="E14" s="176"/>
      <c r="F14" s="176"/>
      <c r="G14" s="176"/>
      <c r="H14" s="93" t="s">
        <v>88</v>
      </c>
      <c r="I14" s="9"/>
    </row>
    <row r="15" spans="1:16" ht="20.149999999999999" customHeight="1" x14ac:dyDescent="0.3">
      <c r="A15" s="165" t="s">
        <v>74</v>
      </c>
      <c r="B15" s="165"/>
      <c r="C15" s="165"/>
      <c r="D15" s="165"/>
      <c r="E15" s="165"/>
      <c r="F15" s="165"/>
      <c r="G15" s="165"/>
      <c r="H15" s="93" t="s">
        <v>88</v>
      </c>
      <c r="I15" s="9"/>
    </row>
    <row r="16" spans="1:16" ht="16.5" customHeight="1" x14ac:dyDescent="0.3">
      <c r="A16" s="8"/>
      <c r="B16" s="8"/>
      <c r="C16" s="8"/>
      <c r="D16" s="8"/>
      <c r="E16" s="8"/>
      <c r="F16" s="8"/>
      <c r="G16" s="2"/>
      <c r="I16" s="2"/>
    </row>
    <row r="17" spans="1:11" ht="20.149999999999999" customHeight="1" x14ac:dyDescent="0.3">
      <c r="B17" s="10" t="s">
        <v>57</v>
      </c>
      <c r="C17" s="11"/>
      <c r="D17" s="11"/>
      <c r="E17" s="11"/>
      <c r="F17" s="11"/>
      <c r="G17" s="12" t="s">
        <v>75</v>
      </c>
      <c r="H17" s="13" t="s">
        <v>0</v>
      </c>
      <c r="I17" s="14" t="s">
        <v>72</v>
      </c>
      <c r="J17" s="15" t="s">
        <v>1</v>
      </c>
      <c r="K17" s="13" t="s">
        <v>2</v>
      </c>
    </row>
    <row r="18" spans="1:11" ht="21.9" customHeight="1" x14ac:dyDescent="0.3">
      <c r="B18" s="16" t="s">
        <v>99</v>
      </c>
      <c r="C18" s="17"/>
      <c r="D18" s="17"/>
      <c r="E18" s="17"/>
      <c r="F18" s="17"/>
      <c r="G18" s="37" t="str">
        <f>IF($H$14=$H$15, IF($H$14="N", "100%","0%"), "100%")</f>
        <v>100%</v>
      </c>
      <c r="H18" s="18">
        <v>90</v>
      </c>
      <c r="I18" s="19"/>
      <c r="J18" s="35">
        <f>IF(I3-I1&lt;0, G3-G1-1,G3-G1)</f>
        <v>0</v>
      </c>
      <c r="K18" s="38">
        <f>J18*H18*G18</f>
        <v>0</v>
      </c>
    </row>
    <row r="19" spans="1:11" ht="21.9" customHeight="1" x14ac:dyDescent="0.3">
      <c r="B19" s="16" t="s">
        <v>100</v>
      </c>
      <c r="C19" s="17"/>
      <c r="D19" s="17"/>
      <c r="E19" s="17"/>
      <c r="F19" s="17"/>
      <c r="G19" s="37" t="str">
        <f t="shared" ref="G19:G20" si="0">IF($H$14=$H$15, IF($H$14="N", "100%","0%"), "100%")</f>
        <v>100%</v>
      </c>
      <c r="H19" s="18">
        <v>45</v>
      </c>
      <c r="I19" s="36">
        <f>IF($I$3-$I$1&lt;0,24-($I$1-$I$3),$I$3-$I$1)</f>
        <v>0</v>
      </c>
      <c r="J19" s="35">
        <f>IF((HOUR(I19)+MINUTE(I19)/60)&gt;=5,IF((HOUR(I19)+MINUTE(I19)/60)&gt;=10,1,0),0)</f>
        <v>0</v>
      </c>
      <c r="K19" s="38">
        <f t="shared" ref="K19" si="1">J19*H19*G19</f>
        <v>0</v>
      </c>
    </row>
    <row r="20" spans="1:11" ht="21.9" customHeight="1" x14ac:dyDescent="0.3">
      <c r="B20" s="16" t="s">
        <v>19</v>
      </c>
      <c r="C20" s="17"/>
      <c r="D20" s="17"/>
      <c r="E20" s="17"/>
      <c r="F20" s="17"/>
      <c r="G20" s="37" t="str">
        <f t="shared" si="0"/>
        <v>100%</v>
      </c>
      <c r="H20" s="18"/>
      <c r="I20" s="36">
        <f>IF($I$3-$I$1&lt;0,24-($I$1-$I$3),$I$3-$I$1)</f>
        <v>0</v>
      </c>
      <c r="J20" s="35">
        <f>IF((HOUR(I19)+MINUTE(I19)/60)&gt;=5,IF((HOUR(I19)+MINUTE(I19)/60)&gt;=10,0,1),0)</f>
        <v>0</v>
      </c>
      <c r="K20" s="38">
        <f>J20*H20*G20</f>
        <v>0</v>
      </c>
    </row>
    <row r="21" spans="1:11" ht="21.9" customHeight="1" x14ac:dyDescent="0.3">
      <c r="B21" s="16" t="s">
        <v>2</v>
      </c>
      <c r="C21" s="17"/>
      <c r="D21" s="17"/>
      <c r="E21" s="17"/>
      <c r="F21" s="17"/>
      <c r="G21" s="20"/>
      <c r="H21" s="21"/>
      <c r="I21" s="22"/>
      <c r="J21" s="22"/>
      <c r="K21" s="39">
        <f>SUM(K18:K20)</f>
        <v>0</v>
      </c>
    </row>
    <row r="22" spans="1:11" ht="20.149999999999999" customHeight="1" x14ac:dyDescent="0.3">
      <c r="B22" s="8"/>
      <c r="C22" s="8"/>
      <c r="D22" s="8"/>
      <c r="E22" s="8"/>
      <c r="F22" s="8"/>
    </row>
    <row r="23" spans="1:11" ht="20.149999999999999" customHeight="1" x14ac:dyDescent="0.3">
      <c r="B23" s="169" t="s">
        <v>77</v>
      </c>
      <c r="C23" s="170"/>
      <c r="D23" s="170"/>
      <c r="E23" s="170"/>
      <c r="F23" s="170"/>
      <c r="G23" s="171"/>
      <c r="H23" s="13" t="s">
        <v>0</v>
      </c>
      <c r="I23" s="14" t="s">
        <v>9</v>
      </c>
      <c r="J23" s="13" t="s">
        <v>10</v>
      </c>
    </row>
    <row r="24" spans="1:11" ht="21.9" customHeight="1" x14ac:dyDescent="0.3">
      <c r="B24" s="16" t="s">
        <v>3</v>
      </c>
      <c r="C24" s="17"/>
      <c r="D24" s="17"/>
      <c r="E24" s="17"/>
      <c r="F24" s="17"/>
      <c r="G24" s="20"/>
      <c r="H24" s="23"/>
      <c r="I24" s="24"/>
      <c r="J24" s="43">
        <f>I24*H24</f>
        <v>0</v>
      </c>
    </row>
    <row r="25" spans="1:11" ht="21.9" customHeight="1" x14ac:dyDescent="0.3">
      <c r="B25" s="16" t="s">
        <v>4</v>
      </c>
      <c r="C25" s="17"/>
      <c r="D25" s="17"/>
      <c r="E25" s="17"/>
      <c r="F25" s="17"/>
      <c r="G25" s="20"/>
      <c r="H25" s="23"/>
      <c r="I25" s="24"/>
      <c r="J25" s="43">
        <f>I25*H25</f>
        <v>0</v>
      </c>
    </row>
    <row r="26" spans="1:11" ht="21.9" customHeight="1" x14ac:dyDescent="0.3">
      <c r="B26" s="16" t="s">
        <v>5</v>
      </c>
      <c r="C26" s="17"/>
      <c r="D26" s="17"/>
      <c r="E26" s="17"/>
      <c r="F26" s="17"/>
      <c r="G26" s="20"/>
      <c r="H26" s="23"/>
      <c r="I26" s="24"/>
      <c r="J26" s="43">
        <f>I26*H26</f>
        <v>0</v>
      </c>
    </row>
    <row r="27" spans="1:11" ht="20.149999999999999" customHeight="1" x14ac:dyDescent="0.3">
      <c r="A27" s="25"/>
      <c r="B27" s="45"/>
      <c r="C27" s="45"/>
      <c r="D27" s="45"/>
      <c r="E27" s="45"/>
      <c r="F27" s="45"/>
      <c r="G27" s="45"/>
      <c r="H27" s="45"/>
      <c r="I27" s="45"/>
      <c r="J27" s="45"/>
    </row>
    <row r="28" spans="1:11" ht="20.149999999999999" customHeight="1" x14ac:dyDescent="0.3">
      <c r="A28" s="8" t="s">
        <v>49</v>
      </c>
      <c r="C28" s="8"/>
      <c r="D28" s="8"/>
      <c r="E28" s="8"/>
      <c r="F28" s="8"/>
    </row>
    <row r="29" spans="1:11" ht="30" customHeight="1" x14ac:dyDescent="0.3">
      <c r="B29" s="167" t="s">
        <v>48</v>
      </c>
      <c r="C29" s="168"/>
      <c r="D29" s="168"/>
      <c r="E29" s="168"/>
      <c r="F29" s="168"/>
      <c r="G29" s="12" t="s">
        <v>75</v>
      </c>
      <c r="H29" s="13" t="s">
        <v>0</v>
      </c>
      <c r="I29" s="14" t="s">
        <v>72</v>
      </c>
      <c r="J29" s="15" t="s">
        <v>1</v>
      </c>
      <c r="K29" s="13" t="s">
        <v>2</v>
      </c>
    </row>
    <row r="30" spans="1:11" ht="21.9" customHeight="1" x14ac:dyDescent="0.3">
      <c r="B30" s="16" t="s">
        <v>50</v>
      </c>
      <c r="C30" s="17"/>
      <c r="D30" s="17"/>
      <c r="E30" s="17"/>
      <c r="F30" s="17"/>
      <c r="G30" s="26">
        <v>0.1</v>
      </c>
      <c r="H30" s="18"/>
      <c r="I30" s="27"/>
      <c r="J30" s="35">
        <f>IF(I7-I5&lt;0, G7-G5-1,G7-G5)</f>
        <v>0</v>
      </c>
      <c r="K30" s="38">
        <f>J30*H30*0.1</f>
        <v>0</v>
      </c>
    </row>
    <row r="31" spans="1:11" ht="21.9" customHeight="1" x14ac:dyDescent="0.3">
      <c r="B31" s="16" t="s">
        <v>51</v>
      </c>
      <c r="C31" s="17"/>
      <c r="D31" s="17"/>
      <c r="E31" s="17"/>
      <c r="F31" s="17"/>
      <c r="G31" s="26">
        <v>0.1</v>
      </c>
      <c r="H31" s="18"/>
      <c r="I31" s="40">
        <f>IF($I$7-$I$5&lt;0,24-($I$5-$I$7),$I$7-$I$5)</f>
        <v>0</v>
      </c>
      <c r="J31" s="35">
        <f>IF((HOUR(I31)+MINUTE(I31)/60)&gt;=5,IF((HOUR(I31)+MINUTE(I31)/60)&gt;=10,1,0),0)</f>
        <v>0</v>
      </c>
      <c r="K31" s="38">
        <f>J31*H31*0.1</f>
        <v>0</v>
      </c>
    </row>
    <row r="32" spans="1:11" ht="21.9" customHeight="1" x14ac:dyDescent="0.3">
      <c r="B32" s="16" t="s">
        <v>52</v>
      </c>
      <c r="C32" s="17"/>
      <c r="D32" s="17"/>
      <c r="E32" s="17"/>
      <c r="F32" s="17"/>
      <c r="G32" s="26">
        <v>0.1</v>
      </c>
      <c r="H32" s="18"/>
      <c r="I32" s="40">
        <f>IF($I$7-$I$5&lt;0,24-($I$5-$I$7),$I$7-$I$5)</f>
        <v>0</v>
      </c>
      <c r="J32" s="35">
        <f>IF((HOUR(I32)+MINUTE(I32)/60)&gt;=5,IF((HOUR(I32)+MINUTE(I32)/60)&gt;=10,0,1),0)</f>
        <v>0</v>
      </c>
      <c r="K32" s="38">
        <f>J32*H32*0.1</f>
        <v>0</v>
      </c>
    </row>
    <row r="33" spans="1:11" ht="21.9" customHeight="1" x14ac:dyDescent="0.3">
      <c r="B33" s="16" t="s">
        <v>62</v>
      </c>
      <c r="C33" s="17"/>
      <c r="D33" s="17"/>
      <c r="E33" s="17"/>
      <c r="F33" s="17"/>
      <c r="G33" s="20"/>
      <c r="H33" s="21"/>
      <c r="I33" s="21"/>
      <c r="J33" s="22"/>
      <c r="K33" s="28"/>
    </row>
    <row r="34" spans="1:11" ht="21.9" customHeight="1" x14ac:dyDescent="0.3">
      <c r="B34" s="16" t="s">
        <v>2</v>
      </c>
      <c r="C34" s="17"/>
      <c r="D34" s="17"/>
      <c r="E34" s="17"/>
      <c r="F34" s="17"/>
      <c r="G34" s="20"/>
      <c r="H34" s="21"/>
      <c r="I34" s="22"/>
      <c r="J34" s="22"/>
      <c r="K34" s="39">
        <f>SUM(K30:K33)</f>
        <v>0</v>
      </c>
    </row>
    <row r="35" spans="1:11" ht="20.149999999999999" customHeight="1" x14ac:dyDescent="0.3">
      <c r="A35" s="25"/>
      <c r="B35" s="166"/>
      <c r="C35" s="166"/>
      <c r="D35" s="166"/>
      <c r="E35" s="166"/>
      <c r="F35" s="166"/>
      <c r="G35" s="166"/>
      <c r="H35" s="166"/>
      <c r="I35" s="166"/>
      <c r="J35" s="166"/>
    </row>
    <row r="36" spans="1:11" ht="20.149999999999999" customHeight="1" x14ac:dyDescent="0.3">
      <c r="A36" s="8" t="s">
        <v>49</v>
      </c>
      <c r="C36" s="8"/>
      <c r="D36" s="8"/>
      <c r="E36" s="8"/>
      <c r="F36" s="8"/>
    </row>
    <row r="37" spans="1:11" ht="36" customHeight="1" x14ac:dyDescent="0.3">
      <c r="B37" s="167" t="s">
        <v>56</v>
      </c>
      <c r="C37" s="168"/>
      <c r="D37" s="168"/>
      <c r="E37" s="168"/>
      <c r="F37" s="168"/>
      <c r="G37" s="12" t="s">
        <v>75</v>
      </c>
      <c r="H37" s="13" t="s">
        <v>0</v>
      </c>
      <c r="I37" s="14" t="s">
        <v>72</v>
      </c>
      <c r="J37" s="15" t="s">
        <v>1</v>
      </c>
      <c r="K37" s="13" t="s">
        <v>2</v>
      </c>
    </row>
    <row r="38" spans="1:11" ht="21.9" customHeight="1" x14ac:dyDescent="0.3">
      <c r="B38" s="16" t="s">
        <v>53</v>
      </c>
      <c r="C38" s="17"/>
      <c r="D38" s="17"/>
      <c r="E38" s="17"/>
      <c r="F38" s="17"/>
      <c r="G38" s="26">
        <v>0.8</v>
      </c>
      <c r="H38" s="18"/>
      <c r="I38" s="27"/>
      <c r="J38" s="35">
        <f>IF(G11-G9&lt;=7,IF(I11-I9&lt;0,G11-G9-1, G11-G9), 7)</f>
        <v>0</v>
      </c>
      <c r="K38" s="38">
        <f>J38*H38*0.8</f>
        <v>0</v>
      </c>
    </row>
    <row r="39" spans="1:11" ht="21.9" customHeight="1" x14ac:dyDescent="0.3">
      <c r="B39" s="16" t="s">
        <v>54</v>
      </c>
      <c r="C39" s="17"/>
      <c r="D39" s="17"/>
      <c r="E39" s="17"/>
      <c r="F39" s="17"/>
      <c r="G39" s="26">
        <v>0.8</v>
      </c>
      <c r="H39" s="18"/>
      <c r="I39" s="40">
        <f>IF(J38&lt;=7,IF(J45=0,IF($I$11-$I$9&lt;0,24-($I$9-$I$11),$I$11-$I$9), "00:00"), "00:00")</f>
        <v>0</v>
      </c>
      <c r="J39" s="35">
        <f>IFERROR(IF((HOUR(I39)+MINUTE(I39)/60)&gt;=5,IF((HOUR(I39)+MINUTE(I39)/60)&gt;=10,1,0),0), " ")</f>
        <v>0</v>
      </c>
      <c r="K39" s="38">
        <f>IFERROR(J39*H39*0.8, " ")</f>
        <v>0</v>
      </c>
    </row>
    <row r="40" spans="1:11" ht="21.9" customHeight="1" x14ac:dyDescent="0.3">
      <c r="B40" s="16" t="s">
        <v>55</v>
      </c>
      <c r="C40" s="17"/>
      <c r="D40" s="17"/>
      <c r="E40" s="17"/>
      <c r="F40" s="17"/>
      <c r="G40" s="26">
        <v>0.8</v>
      </c>
      <c r="H40" s="18"/>
      <c r="I40" s="40">
        <f>IF(J38&lt;=7,IF(J45=0,IF($I$11-$I$9&lt;0,24-($I$9-$I$11),$I$11-$I$9),"00:00"), "00:00")</f>
        <v>0</v>
      </c>
      <c r="J40" s="35">
        <f>IFERROR(IF((HOUR(I40)+MINUTE(I40)/60)&gt;=5,IF((HOUR(I40)+MINUTE(I40)/60)&gt;=10,0,1),0), " ")</f>
        <v>0</v>
      </c>
      <c r="K40" s="38">
        <f>IFERROR(J40*H40*0.8, " ")</f>
        <v>0</v>
      </c>
    </row>
    <row r="41" spans="1:11" ht="21.9" customHeight="1" x14ac:dyDescent="0.3">
      <c r="B41" s="16" t="s">
        <v>2</v>
      </c>
      <c r="C41" s="17"/>
      <c r="D41" s="17"/>
      <c r="E41" s="17"/>
      <c r="F41" s="17"/>
      <c r="G41" s="20"/>
      <c r="H41" s="21"/>
      <c r="I41" s="22"/>
      <c r="J41" s="22"/>
      <c r="K41" s="39">
        <f>SUM(K38:K40)</f>
        <v>0</v>
      </c>
    </row>
    <row r="42" spans="1:11" ht="20.149999999999999" customHeight="1" x14ac:dyDescent="0.3">
      <c r="A42" s="25"/>
      <c r="B42" s="166"/>
      <c r="C42" s="166"/>
      <c r="D42" s="166"/>
      <c r="E42" s="166"/>
      <c r="F42" s="166"/>
      <c r="G42" s="166"/>
      <c r="H42" s="166"/>
      <c r="I42" s="166"/>
      <c r="J42" s="166"/>
    </row>
    <row r="43" spans="1:11" ht="20.149999999999999" customHeight="1" x14ac:dyDescent="0.3">
      <c r="A43" s="8" t="s">
        <v>49</v>
      </c>
      <c r="C43" s="8"/>
      <c r="D43" s="8"/>
      <c r="E43" s="8"/>
      <c r="F43" s="8"/>
    </row>
    <row r="44" spans="1:11" ht="36" customHeight="1" x14ac:dyDescent="0.3">
      <c r="B44" s="167" t="s">
        <v>58</v>
      </c>
      <c r="C44" s="168"/>
      <c r="D44" s="168"/>
      <c r="E44" s="168"/>
      <c r="F44" s="168"/>
      <c r="G44" s="12" t="s">
        <v>75</v>
      </c>
      <c r="H44" s="13" t="s">
        <v>0</v>
      </c>
      <c r="I44" s="14" t="s">
        <v>72</v>
      </c>
      <c r="J44" s="15" t="s">
        <v>1</v>
      </c>
      <c r="K44" s="13" t="s">
        <v>2</v>
      </c>
    </row>
    <row r="45" spans="1:11" ht="21.9" customHeight="1" x14ac:dyDescent="0.3">
      <c r="B45" s="16" t="s">
        <v>59</v>
      </c>
      <c r="C45" s="17"/>
      <c r="D45" s="17"/>
      <c r="E45" s="17"/>
      <c r="F45" s="17"/>
      <c r="G45" s="26">
        <v>0.5</v>
      </c>
      <c r="H45" s="18"/>
      <c r="I45" s="27"/>
      <c r="J45" s="35">
        <f>IF(G11-G9&gt;7,IF(I11-I9&lt;0,G11-G9-8, G11-G9-7), 0)</f>
        <v>0</v>
      </c>
      <c r="K45" s="38">
        <f>J45*H45*0.5</f>
        <v>0</v>
      </c>
    </row>
    <row r="46" spans="1:11" ht="21.9" customHeight="1" x14ac:dyDescent="0.3">
      <c r="B46" s="16" t="s">
        <v>60</v>
      </c>
      <c r="C46" s="17"/>
      <c r="D46" s="17"/>
      <c r="E46" s="17"/>
      <c r="F46" s="17"/>
      <c r="G46" s="26">
        <v>0.5</v>
      </c>
      <c r="H46" s="18"/>
      <c r="I46" s="40" t="str">
        <f>IF(J45&gt;0,IF($I$11-$I$9&lt;0,24-($I$9-$I$11),$I$11-$I$9), "00:00 ")</f>
        <v xml:space="preserve">00:00 </v>
      </c>
      <c r="J46" s="35">
        <f>IFERROR(IF((HOUR(I46)+MINUTE(I46)/60)&gt;=5,IF((HOUR(I46)+MINUTE(I46)/60)&gt;=10,1,0),0), " ")</f>
        <v>0</v>
      </c>
      <c r="K46" s="38">
        <f>J46*H46*0.5</f>
        <v>0</v>
      </c>
    </row>
    <row r="47" spans="1:11" ht="21.9" customHeight="1" x14ac:dyDescent="0.3">
      <c r="B47" s="16" t="s">
        <v>61</v>
      </c>
      <c r="C47" s="17"/>
      <c r="D47" s="17"/>
      <c r="E47" s="17"/>
      <c r="F47" s="17"/>
      <c r="G47" s="26">
        <v>0.5</v>
      </c>
      <c r="H47" s="18"/>
      <c r="I47" s="40" t="str">
        <f>IF(J45&gt;0,IF($I$11-$I$9&lt;0,24-($I$9-$I$11),$I$11-$I$9), "00:00 ")</f>
        <v xml:space="preserve">00:00 </v>
      </c>
      <c r="J47" s="35">
        <f>IFERROR(IF((HOUR(I47)+MINUTE(I47)/60)&gt;=5,IF((HOUR(I47)+MINUTE(I47)/60)&gt;=10,0,1),0), " ")</f>
        <v>0</v>
      </c>
      <c r="K47" s="38">
        <f>J47*H47*0.5</f>
        <v>0</v>
      </c>
    </row>
    <row r="48" spans="1:11" ht="21.9" customHeight="1" x14ac:dyDescent="0.3">
      <c r="B48" s="16" t="s">
        <v>2</v>
      </c>
      <c r="C48" s="17"/>
      <c r="D48" s="17"/>
      <c r="E48" s="17"/>
      <c r="F48" s="17"/>
      <c r="G48" s="20"/>
      <c r="H48" s="21"/>
      <c r="I48" s="22"/>
      <c r="J48" s="22"/>
      <c r="K48" s="39">
        <f>SUM(K45:K47)</f>
        <v>0</v>
      </c>
    </row>
    <row r="49" spans="1:10" ht="20.149999999999999" customHeight="1" x14ac:dyDescent="0.3">
      <c r="A49" s="25"/>
      <c r="B49" s="29"/>
      <c r="C49" s="29"/>
      <c r="D49" s="29"/>
      <c r="E49" s="29"/>
      <c r="F49" s="29"/>
      <c r="G49" s="29"/>
      <c r="H49" s="29"/>
      <c r="I49" s="29"/>
      <c r="J49" s="29"/>
    </row>
    <row r="50" spans="1:10" ht="20.149999999999999" customHeight="1" x14ac:dyDescent="0.3">
      <c r="A50" s="1" t="s">
        <v>63</v>
      </c>
      <c r="B50" s="8"/>
      <c r="C50" s="8"/>
      <c r="D50" s="8"/>
      <c r="E50" s="8"/>
      <c r="F50" s="8"/>
    </row>
    <row r="51" spans="1:10" ht="8.25" customHeight="1" x14ac:dyDescent="0.3">
      <c r="A51" s="25"/>
      <c r="B51" s="8"/>
      <c r="C51" s="8"/>
      <c r="D51" s="8"/>
      <c r="E51" s="8"/>
      <c r="F51" s="8"/>
    </row>
    <row r="52" spans="1:10" ht="21.9" customHeight="1" x14ac:dyDescent="0.3">
      <c r="B52" s="16" t="s">
        <v>90</v>
      </c>
      <c r="C52" s="17"/>
      <c r="D52" s="17"/>
      <c r="E52" s="17"/>
      <c r="F52" s="17"/>
      <c r="G52" s="20"/>
      <c r="H52" s="20"/>
      <c r="I52" s="41"/>
      <c r="J52" s="44">
        <f>K48+K41+K34+K21-J25-J26-J24</f>
        <v>0</v>
      </c>
    </row>
    <row r="53" spans="1:10" ht="31.5" customHeight="1" x14ac:dyDescent="0.3">
      <c r="B53" s="173" t="s">
        <v>92</v>
      </c>
      <c r="C53" s="174"/>
      <c r="D53" s="174"/>
      <c r="E53" s="174"/>
      <c r="F53" s="172" t="s">
        <v>80</v>
      </c>
      <c r="G53" s="172"/>
      <c r="H53" s="47" t="s">
        <v>78</v>
      </c>
      <c r="I53" s="48" t="s">
        <v>79</v>
      </c>
      <c r="J53" s="18"/>
    </row>
    <row r="54" spans="1:10" ht="21.9" customHeight="1" x14ac:dyDescent="0.3">
      <c r="B54" s="16" t="s">
        <v>7</v>
      </c>
      <c r="C54" s="17"/>
      <c r="D54" s="17"/>
      <c r="E54" s="17"/>
      <c r="F54" s="17"/>
      <c r="G54" s="20"/>
      <c r="H54" s="20"/>
      <c r="I54" s="42"/>
      <c r="J54" s="46" t="str">
        <f>IFERROR(J52/J53, " ")</f>
        <v xml:space="preserve"> </v>
      </c>
    </row>
    <row r="55" spans="1:10" ht="15" customHeight="1" x14ac:dyDescent="0.3">
      <c r="B55" s="8"/>
      <c r="C55" s="8"/>
      <c r="D55" s="8"/>
      <c r="E55" s="8"/>
      <c r="F55" s="8"/>
    </row>
    <row r="56" spans="1:10" ht="15" customHeight="1" x14ac:dyDescent="0.3">
      <c r="B56" s="8"/>
      <c r="C56" s="8"/>
      <c r="D56" s="8"/>
      <c r="E56" s="8"/>
      <c r="F56" s="8"/>
    </row>
    <row r="57" spans="1:10" ht="20.149999999999999" customHeight="1" x14ac:dyDescent="0.3">
      <c r="B57" s="30" t="s">
        <v>44</v>
      </c>
      <c r="C57" s="31"/>
      <c r="D57" s="31"/>
      <c r="E57" s="32"/>
      <c r="F57" s="32"/>
      <c r="G57" s="8"/>
    </row>
    <row r="58" spans="1:10" ht="20.149999999999999" customHeight="1" x14ac:dyDescent="0.3">
      <c r="B58" s="177" t="s">
        <v>45</v>
      </c>
      <c r="C58" s="178"/>
      <c r="D58" s="178"/>
      <c r="E58" s="179"/>
      <c r="F58" s="33"/>
      <c r="G58" s="8"/>
    </row>
    <row r="59" spans="1:10" ht="20.149999999999999" customHeight="1" x14ac:dyDescent="0.3">
      <c r="B59" s="177" t="s">
        <v>46</v>
      </c>
      <c r="C59" s="178"/>
      <c r="D59" s="178"/>
      <c r="E59" s="179"/>
      <c r="F59" s="33"/>
      <c r="G59" s="8"/>
    </row>
    <row r="60" spans="1:10" ht="20.149999999999999" customHeight="1" x14ac:dyDescent="0.3">
      <c r="B60" s="177" t="s">
        <v>81</v>
      </c>
      <c r="C60" s="178"/>
      <c r="D60" s="178"/>
      <c r="E60" s="179"/>
      <c r="F60" s="33"/>
      <c r="G60" s="8"/>
    </row>
    <row r="61" spans="1:10" ht="20.149999999999999" customHeight="1" x14ac:dyDescent="0.3">
      <c r="B61" s="161" t="s">
        <v>6</v>
      </c>
      <c r="C61" s="162"/>
      <c r="D61" s="162"/>
      <c r="E61" s="163"/>
      <c r="F61" s="34"/>
      <c r="G61" s="8"/>
    </row>
    <row r="62" spans="1:10" x14ac:dyDescent="0.3">
      <c r="B62" s="8"/>
      <c r="C62" s="8"/>
      <c r="D62" s="8"/>
      <c r="E62" s="8"/>
      <c r="F62" s="8"/>
      <c r="G62" s="8"/>
    </row>
  </sheetData>
  <sheetProtection algorithmName="SHA-512" hashValue="PV8HUdhMSSXi0nhWSG8rHGQGlTc5zaZd3kzMYhIemk5TCubf2wUr/F1ZvKM42nRCW1aDQdWPEvmhslaIuDv1Hg==" saltValue="oRtYEzpgBM5SginJn6U0vw==" spinCount="100000" sheet="1" objects="1" scenarios="1"/>
  <mergeCells count="18">
    <mergeCell ref="A1:D1"/>
    <mergeCell ref="A5:D5"/>
    <mergeCell ref="A14:G14"/>
    <mergeCell ref="A13:J13"/>
    <mergeCell ref="B60:E60"/>
    <mergeCell ref="B58:E58"/>
    <mergeCell ref="B59:E59"/>
    <mergeCell ref="B61:E61"/>
    <mergeCell ref="A9:D10"/>
    <mergeCell ref="A15:G15"/>
    <mergeCell ref="B42:J42"/>
    <mergeCell ref="B35:J35"/>
    <mergeCell ref="B37:F37"/>
    <mergeCell ref="B44:F44"/>
    <mergeCell ref="B29:F29"/>
    <mergeCell ref="B23:G23"/>
    <mergeCell ref="F53:G53"/>
    <mergeCell ref="B53:E53"/>
  </mergeCells>
  <dataValidations count="1">
    <dataValidation type="list" allowBlank="1" showInputMessage="1" showErrorMessage="1" sqref="H14:H15" xr:uid="{00000000-0002-0000-0100-000000000000}">
      <formula1>$P$8:$P$9</formula1>
    </dataValidation>
  </dataValidations>
  <hyperlinks>
    <hyperlink ref="H53" r:id="rId1" xr:uid="{00000000-0004-0000-0100-000000000000}"/>
    <hyperlink ref="I53" r:id="rId2" xr:uid="{00000000-0004-0000-0100-000001000000}"/>
  </hyperlinks>
  <printOptions horizontalCentered="1" verticalCentered="1"/>
  <pageMargins left="0.55118110236220474" right="0.55118110236220474" top="0.39370078740157483" bottom="0.19685039370078741" header="0.51181102362204722" footer="0.51181102362204722"/>
  <pageSetup paperSize="9" scale="55" orientation="portrait" r:id="rId3"/>
  <headerFooter alignWithMargins="0">
    <oddHeader>&amp;R&amp;"Times New Roman,Bold"FR11g</oddHeader>
    <oddFooter xml:space="preserve">&amp;RJun 08
</oddFooter>
  </headerFooter>
  <legacyDrawing r:id="rId4"/>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back </vt:lpstr>
      <vt:lpstr>YY</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 Services</dc:creator>
  <cp:lastModifiedBy>Wawman, Sophie</cp:lastModifiedBy>
  <cp:lastPrinted>2018-08-23T08:29:45Z</cp:lastPrinted>
  <dcterms:created xsi:type="dcterms:W3CDTF">2008-05-20T10:53:29Z</dcterms:created>
  <dcterms:modified xsi:type="dcterms:W3CDTF">2024-07-23T09:11:05Z</dcterms:modified>
</cp:coreProperties>
</file>