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Test Config" sheetId="12" r:id="rId1"/>
    <sheet name="M-R data" sheetId="1" r:id="rId2"/>
    <sheet name="M-R Curve (Left)" sheetId="5" r:id="rId3"/>
    <sheet name="M-R Curve (Right)" sheetId="6" r:id="rId4"/>
    <sheet name="M-R Curve" sheetId="8" r:id="rId5"/>
    <sheet name="Slip Compensated M-R Curve" sheetId="9" r:id="rId6"/>
    <sheet name="Slip Compen M-R Left" sheetId="10" r:id="rId7"/>
    <sheet name="Slip Compen M-R Right" sheetId="11" r:id="rId8"/>
    <sheet name="Sheet2" sheetId="2" r:id="rId9"/>
    <sheet name="Sheet3" sheetId="3" r:id="rId10"/>
  </sheets>
  <calcPr calcId="145621"/>
</workbook>
</file>

<file path=xl/calcChain.xml><?xml version="1.0" encoding="utf-8"?>
<calcChain xmlns="http://schemas.openxmlformats.org/spreadsheetml/2006/main">
  <c r="Q42" i="1" l="1"/>
  <c r="G36" i="1"/>
  <c r="V11" i="1"/>
  <c r="V12" i="1"/>
  <c r="Q12" i="1" s="1"/>
  <c r="V13" i="1"/>
  <c r="V14" i="1"/>
  <c r="V15" i="1"/>
  <c r="V16" i="1"/>
  <c r="Q16" i="1" s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10" i="1"/>
  <c r="L11" i="1"/>
  <c r="L12" i="1"/>
  <c r="L13" i="1"/>
  <c r="L14" i="1"/>
  <c r="G14" i="1" s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10" i="1"/>
  <c r="E18" i="1"/>
  <c r="F18" i="1"/>
  <c r="G18" i="1" s="1"/>
  <c r="O18" i="1"/>
  <c r="P18" i="1"/>
  <c r="Q18" i="1" s="1"/>
  <c r="E13" i="1"/>
  <c r="F13" i="1"/>
  <c r="G13" i="1" s="1"/>
  <c r="O13" i="1"/>
  <c r="P13" i="1"/>
  <c r="E43" i="1"/>
  <c r="P35" i="1"/>
  <c r="Q35" i="1" s="1"/>
  <c r="P36" i="1"/>
  <c r="Q36" i="1" s="1"/>
  <c r="P37" i="1"/>
  <c r="Q37" i="1" s="1"/>
  <c r="P38" i="1"/>
  <c r="Q38" i="1" s="1"/>
  <c r="P39" i="1"/>
  <c r="Q39" i="1" s="1"/>
  <c r="P40" i="1"/>
  <c r="Q40" i="1" s="1"/>
  <c r="P41" i="1"/>
  <c r="Q41" i="1" s="1"/>
  <c r="P42" i="1"/>
  <c r="P43" i="1"/>
  <c r="Q43" i="1" s="1"/>
  <c r="O43" i="1"/>
  <c r="O35" i="1"/>
  <c r="O36" i="1"/>
  <c r="O37" i="1"/>
  <c r="O38" i="1"/>
  <c r="O39" i="1"/>
  <c r="O40" i="1"/>
  <c r="O41" i="1"/>
  <c r="O42" i="1"/>
  <c r="F35" i="1"/>
  <c r="G35" i="1" s="1"/>
  <c r="F36" i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E35" i="1"/>
  <c r="E36" i="1"/>
  <c r="E37" i="1"/>
  <c r="E38" i="1"/>
  <c r="E39" i="1"/>
  <c r="E40" i="1"/>
  <c r="E41" i="1"/>
  <c r="E42" i="1"/>
  <c r="P29" i="1"/>
  <c r="Q29" i="1" s="1"/>
  <c r="P30" i="1"/>
  <c r="Q30" i="1" s="1"/>
  <c r="P31" i="1"/>
  <c r="Q31" i="1" s="1"/>
  <c r="P32" i="1"/>
  <c r="Q32" i="1" s="1"/>
  <c r="P33" i="1"/>
  <c r="Q33" i="1" s="1"/>
  <c r="P34" i="1"/>
  <c r="Q34" i="1" s="1"/>
  <c r="O29" i="1"/>
  <c r="O30" i="1"/>
  <c r="O31" i="1"/>
  <c r="O32" i="1"/>
  <c r="O33" i="1"/>
  <c r="O34" i="1"/>
  <c r="F29" i="1"/>
  <c r="F30" i="1"/>
  <c r="G30" i="1" s="1"/>
  <c r="F31" i="1"/>
  <c r="G31" i="1" s="1"/>
  <c r="F32" i="1"/>
  <c r="G32" i="1" s="1"/>
  <c r="F33" i="1"/>
  <c r="F34" i="1"/>
  <c r="G34" i="1" s="1"/>
  <c r="E29" i="1"/>
  <c r="E30" i="1"/>
  <c r="E31" i="1"/>
  <c r="E32" i="1"/>
  <c r="E33" i="1"/>
  <c r="E34" i="1"/>
  <c r="P17" i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O17" i="1"/>
  <c r="O19" i="1"/>
  <c r="O20" i="1"/>
  <c r="O21" i="1"/>
  <c r="O22" i="1"/>
  <c r="O23" i="1"/>
  <c r="O24" i="1"/>
  <c r="O25" i="1"/>
  <c r="O26" i="1"/>
  <c r="O27" i="1"/>
  <c r="O28" i="1"/>
  <c r="F17" i="1"/>
  <c r="G17" i="1" s="1"/>
  <c r="F19" i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E17" i="1"/>
  <c r="E19" i="1"/>
  <c r="E20" i="1"/>
  <c r="E21" i="1"/>
  <c r="E22" i="1"/>
  <c r="E23" i="1"/>
  <c r="E24" i="1"/>
  <c r="E25" i="1"/>
  <c r="E26" i="1"/>
  <c r="E27" i="1"/>
  <c r="E28" i="1"/>
  <c r="O10" i="1"/>
  <c r="O11" i="1"/>
  <c r="O12" i="1"/>
  <c r="O14" i="1"/>
  <c r="O15" i="1"/>
  <c r="O16" i="1"/>
  <c r="E16" i="1"/>
  <c r="E10" i="1"/>
  <c r="E11" i="1"/>
  <c r="E12" i="1"/>
  <c r="E14" i="1"/>
  <c r="E15" i="1"/>
  <c r="P16" i="1"/>
  <c r="P10" i="1"/>
  <c r="Q10" i="1" s="1"/>
  <c r="P11" i="1"/>
  <c r="Q11" i="1" s="1"/>
  <c r="P12" i="1"/>
  <c r="P14" i="1"/>
  <c r="Q14" i="1" s="1"/>
  <c r="P15" i="1"/>
  <c r="Q15" i="1" s="1"/>
  <c r="F16" i="1"/>
  <c r="G16" i="1" s="1"/>
  <c r="F10" i="1"/>
  <c r="G10" i="1" s="1"/>
  <c r="F11" i="1"/>
  <c r="F12" i="1"/>
  <c r="G12" i="1" s="1"/>
  <c r="F14" i="1"/>
  <c r="F15" i="1"/>
  <c r="G29" i="1" l="1"/>
  <c r="G15" i="1"/>
  <c r="G11" i="1"/>
  <c r="Q17" i="1"/>
  <c r="Q13" i="1"/>
  <c r="G19" i="1"/>
  <c r="G33" i="1"/>
</calcChain>
</file>

<file path=xl/sharedStrings.xml><?xml version="1.0" encoding="utf-8"?>
<sst xmlns="http://schemas.openxmlformats.org/spreadsheetml/2006/main" count="73" uniqueCount="50">
  <si>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</si>
  <si>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</si>
  <si>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</si>
  <si>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</si>
  <si>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</si>
  <si>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</si>
  <si>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</si>
  <si>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</si>
  <si>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</si>
  <si>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</si>
  <si>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</si>
  <si>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</si>
  <si>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</si>
  <si>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</si>
  <si>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</si>
  <si>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</si>
  <si>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</si>
  <si>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</si>
  <si>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</si>
  <si>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</si>
  <si>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</si>
  <si>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</si>
  <si>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</si>
  <si>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</si>
  <si>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</si>
  <si>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Test Ref:  wmj254_2M16_FC1-2</t>
  </si>
  <si>
    <t>Test date: 17th November 2011</t>
  </si>
  <si>
    <t>Joint rotation,  (4)-(2)</t>
  </si>
  <si>
    <t>Joint rotation, (14)-(2)</t>
  </si>
  <si>
    <t>Rotation due to horizontal slip, arctan ((LBL-LTL)/L)</t>
  </si>
  <si>
    <t>Rotation due to horizontal slip, arctan ((LBR-LTR)/L)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</si>
  <si>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</si>
  <si>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 or when first crack appears in FRP cleats 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</si>
  <si>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</si>
  <si>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t>After damage onset (red values),  it is assumed that steel bolt is bearing into FRP material.</t>
  </si>
  <si>
    <t>Any slip rotation after damage onset is due to bearing and is not subtracted from joint rotation.</t>
  </si>
  <si>
    <t>Slip compensated joint rotation, (6)-(12)</t>
  </si>
  <si>
    <t>Slip compensated joint rotation, (16)-(22)</t>
  </si>
  <si>
    <t xml:space="preserve">For Left side: </t>
  </si>
  <si>
    <t>From Moment-rotation curve</t>
  </si>
  <si>
    <t xml:space="preserve">For Right side: </t>
  </si>
  <si>
    <t>Mi = 0.27 kNm</t>
  </si>
  <si>
    <r>
      <rPr>
        <b/>
        <sz val="11"/>
        <color theme="1"/>
        <rFont val="Symbol"/>
        <family val="1"/>
        <charset val="2"/>
      </rPr>
      <t>f</t>
    </r>
    <r>
      <rPr>
        <b/>
        <sz val="12.3"/>
        <color theme="1"/>
        <rFont val="Calibri"/>
        <family val="2"/>
      </rPr>
      <t>i = 1.9 mrad</t>
    </r>
  </si>
  <si>
    <t>Mi = 0.26 kNm</t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</si>
  <si>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</si>
  <si>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</si>
  <si>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pultruded FRP material</t>
    </r>
  </si>
  <si>
    <t xml:space="preserve">Fig. 4. Connection details for nominally pinned beam-to-column joint tests                                               (all dimensions are in mm), adapted from [Fig. 1]. </t>
  </si>
  <si>
    <t>Fig. 2. General test arrangement for major-axis beam-to-column joint Wmj254_2M16_FC1-2.</t>
  </si>
  <si>
    <t>Fig. 5. Details of nominally pinned beam-to-column joint test Wmj254_2M16_FC1-2.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</si>
</sst>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2.3"/>
      <color theme="1"/>
      <name val="Calibri"/>
      <family val="2"/>
    </font>
    <font>
      <sz val="12"/>
      <color theme="1"/>
      <name val="Times New Roman"/>
      <family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9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0" fillId="0" borderId="18" xfId="0" applyFont="1" applyBorder="1"/>
    <xf numFmtId="0" fontId="18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0" fontId="16" fillId="33" borderId="16" xfId="0" applyFont="1" applyFill="1" applyBorder="1" applyAlignment="1">
      <alignment horizontal="center"/>
    </xf>
    <xf numFmtId="0" fontId="16" fillId="33" borderId="14" xfId="0" applyFont="1" applyFill="1" applyBorder="1" applyAlignment="1">
      <alignment horizontal="center"/>
    </xf>
    <xf numFmtId="2" fontId="0" fillId="33" borderId="21" xfId="0" applyNumberFormat="1" applyFill="1" applyBorder="1"/>
    <xf numFmtId="2" fontId="0" fillId="33" borderId="21" xfId="0" applyNumberFormat="1" applyFont="1" applyFill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21" xfId="0" applyNumberFormat="1" applyFill="1" applyBorder="1"/>
    <xf numFmtId="2" fontId="0" fillId="34" borderId="21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16" fillId="0" borderId="25" xfId="0" applyFont="1" applyBorder="1" applyAlignment="1">
      <alignment horizontal="center"/>
    </xf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0" fontId="0" fillId="0" borderId="26" xfId="0" applyFont="1" applyBorder="1"/>
    <xf numFmtId="2" fontId="0" fillId="0" borderId="26" xfId="0" applyNumberFormat="1" applyFont="1" applyBorder="1"/>
    <xf numFmtId="2" fontId="0" fillId="33" borderId="26" xfId="0" applyNumberFormat="1" applyFill="1" applyBorder="1"/>
    <xf numFmtId="2" fontId="0" fillId="33" borderId="26" xfId="0" applyNumberFormat="1" applyFont="1" applyFill="1" applyBorder="1"/>
    <xf numFmtId="2" fontId="0" fillId="0" borderId="26" xfId="0" applyNumberFormat="1" applyBorder="1"/>
    <xf numFmtId="2" fontId="0" fillId="34" borderId="26" xfId="0" applyNumberFormat="1" applyFill="1" applyBorder="1"/>
    <xf numFmtId="2" fontId="0" fillId="34" borderId="26" xfId="0" applyNumberFormat="1" applyFont="1" applyFill="1" applyBorder="1"/>
    <xf numFmtId="2" fontId="16" fillId="35" borderId="18" xfId="0" applyNumberFormat="1" applyFont="1" applyFill="1" applyBorder="1"/>
    <xf numFmtId="2" fontId="16" fillId="36" borderId="18" xfId="0" applyNumberFormat="1" applyFont="1" applyFill="1" applyBorder="1"/>
    <xf numFmtId="0" fontId="18" fillId="37" borderId="10" xfId="0" applyFont="1" applyFill="1" applyBorder="1" applyAlignment="1">
      <alignment horizontal="center" wrapText="1"/>
    </xf>
    <xf numFmtId="0" fontId="18" fillId="37" borderId="12" xfId="0" applyFont="1" applyFill="1" applyBorder="1" applyAlignment="1">
      <alignment horizontal="center" wrapText="1"/>
    </xf>
    <xf numFmtId="0" fontId="16" fillId="37" borderId="16" xfId="0" applyFont="1" applyFill="1" applyBorder="1" applyAlignment="1">
      <alignment horizontal="center"/>
    </xf>
    <xf numFmtId="0" fontId="16" fillId="37" borderId="14" xfId="0" applyFont="1" applyFill="1" applyBorder="1" applyAlignment="1">
      <alignment horizontal="center"/>
    </xf>
    <xf numFmtId="0" fontId="16" fillId="38" borderId="19" xfId="0" applyFont="1" applyFill="1" applyBorder="1"/>
    <xf numFmtId="0" fontId="16" fillId="38" borderId="11" xfId="0" applyFont="1" applyFill="1" applyBorder="1"/>
    <xf numFmtId="0" fontId="18" fillId="38" borderId="19" xfId="0" applyFont="1" applyFill="1" applyBorder="1"/>
    <xf numFmtId="0" fontId="0" fillId="39" borderId="18" xfId="0" applyFont="1" applyFill="1" applyBorder="1"/>
    <xf numFmtId="2" fontId="0" fillId="39" borderId="18" xfId="0" applyNumberFormat="1" applyFont="1" applyFill="1" applyBorder="1"/>
    <xf numFmtId="0" fontId="0" fillId="39" borderId="0" xfId="0" applyFont="1" applyFill="1"/>
    <xf numFmtId="2" fontId="0" fillId="40" borderId="18" xfId="0" applyNumberFormat="1" applyFont="1" applyFill="1" applyBorder="1"/>
    <xf numFmtId="2" fontId="0" fillId="37" borderId="18" xfId="0" applyNumberFormat="1" applyFont="1" applyFill="1" applyBorder="1"/>
    <xf numFmtId="0" fontId="0" fillId="0" borderId="0" xfId="0" applyAlignment="1">
      <alignment horizontal="lef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theme" Target="theme/theme1.xml"/><Relationship Id="rId5" Type="http://schemas.openxmlformats.org/officeDocument/2006/relationships/chartsheet" Target="chartsheets/sheet3.xml"/><Relationship Id="rId10" Type="http://schemas.openxmlformats.org/officeDocument/2006/relationships/worksheet" Target="worksheets/sheet4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calcChain" Target="calcChain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wmj254_2M16_FC1.2</a:t>
            </a:r>
          </a:p>
        </c:rich>
      </c:tx>
      <c:layout>
        <c:manualLayout>
          <c:xMode val="edge"/>
          <c:yMode val="edge"/>
          <c:x val="0.38136717506091133"/>
          <c:y val="2.50676984119020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755E-2"/>
          <c:w val="0.84973758204794148"/>
          <c:h val="0.74832540701701677"/>
        </c:manualLayout>
      </c:layout>
      <c:scatterChart>
        <c:scatterStyle val="lineMarker"/>
        <c:varyColors val="0"/>
        <c:ser>
          <c:idx val="0"/>
          <c:order val="0"/>
          <c:tx>
            <c:v>wmj254_2M16_FC1.2</c:v>
          </c:tx>
          <c:marker>
            <c:symbol val="diamond"/>
            <c:size val="9"/>
          </c:marker>
          <c:xVal>
            <c:numRef>
              <c:f>'M-R data'!$F$10:$F$43</c:f>
              <c:numCache>
                <c:formatCode>0.00</c:formatCode>
                <c:ptCount val="34"/>
                <c:pt idx="0">
                  <c:v>0</c:v>
                </c:pt>
                <c:pt idx="1">
                  <c:v>1.341</c:v>
                </c:pt>
                <c:pt idx="2">
                  <c:v>3.419</c:v>
                </c:pt>
                <c:pt idx="3">
                  <c:v>6.2679999999999998</c:v>
                </c:pt>
                <c:pt idx="4">
                  <c:v>8.2949999999999999</c:v>
                </c:pt>
                <c:pt idx="5">
                  <c:v>1.6860999999999999</c:v>
                </c:pt>
                <c:pt idx="6">
                  <c:v>8.83</c:v>
                </c:pt>
                <c:pt idx="7">
                  <c:v>13.228999999999999</c:v>
                </c:pt>
                <c:pt idx="8">
                  <c:v>15.218</c:v>
                </c:pt>
                <c:pt idx="9">
                  <c:v>15.235999999999999</c:v>
                </c:pt>
                <c:pt idx="10">
                  <c:v>18.5153</c:v>
                </c:pt>
                <c:pt idx="11">
                  <c:v>18.5398</c:v>
                </c:pt>
                <c:pt idx="12">
                  <c:v>21.332000000000001</c:v>
                </c:pt>
                <c:pt idx="13">
                  <c:v>9.1489000000000011</c:v>
                </c:pt>
                <c:pt idx="14">
                  <c:v>8.9644999999999992</c:v>
                </c:pt>
                <c:pt idx="15">
                  <c:v>23.333000000000002</c:v>
                </c:pt>
                <c:pt idx="16">
                  <c:v>23.331</c:v>
                </c:pt>
                <c:pt idx="17">
                  <c:v>26.725000000000001</c:v>
                </c:pt>
                <c:pt idx="18">
                  <c:v>29.51</c:v>
                </c:pt>
                <c:pt idx="19">
                  <c:v>12.556999999999999</c:v>
                </c:pt>
                <c:pt idx="20">
                  <c:v>12.353999999999999</c:v>
                </c:pt>
                <c:pt idx="21">
                  <c:v>29.692</c:v>
                </c:pt>
                <c:pt idx="22">
                  <c:v>29.74</c:v>
                </c:pt>
                <c:pt idx="23">
                  <c:v>33.427100000000003</c:v>
                </c:pt>
                <c:pt idx="24">
                  <c:v>33.014000000000003</c:v>
                </c:pt>
                <c:pt idx="25">
                  <c:v>34.8962</c:v>
                </c:pt>
                <c:pt idx="26">
                  <c:v>33.252299999999998</c:v>
                </c:pt>
                <c:pt idx="27">
                  <c:v>36.507999999999996</c:v>
                </c:pt>
                <c:pt idx="28">
                  <c:v>38.855000000000004</c:v>
                </c:pt>
                <c:pt idx="29">
                  <c:v>44.250999999999998</c:v>
                </c:pt>
                <c:pt idx="30">
                  <c:v>46.567</c:v>
                </c:pt>
                <c:pt idx="31">
                  <c:v>47.848000000000006</c:v>
                </c:pt>
                <c:pt idx="32">
                  <c:v>24.784000000000002</c:v>
                </c:pt>
                <c:pt idx="33">
                  <c:v>16.896000000000001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0.20726399999999998</c:v>
                </c:pt>
                <c:pt idx="2">
                  <c:v>0.451104</c:v>
                </c:pt>
                <c:pt idx="3">
                  <c:v>0.654304</c:v>
                </c:pt>
                <c:pt idx="4">
                  <c:v>0.70713599999999999</c:v>
                </c:pt>
                <c:pt idx="5">
                  <c:v>3.2511999999999999E-2</c:v>
                </c:pt>
                <c:pt idx="6">
                  <c:v>0.76403200000000004</c:v>
                </c:pt>
                <c:pt idx="7">
                  <c:v>0.91338400000000008</c:v>
                </c:pt>
                <c:pt idx="8">
                  <c:v>1.035304</c:v>
                </c:pt>
                <c:pt idx="9">
                  <c:v>0.99669600000000003</c:v>
                </c:pt>
                <c:pt idx="10">
                  <c:v>1.1643359999999998</c:v>
                </c:pt>
                <c:pt idx="11">
                  <c:v>1.1358880000000002</c:v>
                </c:pt>
                <c:pt idx="12">
                  <c:v>1.3238479999999999</c:v>
                </c:pt>
                <c:pt idx="13">
                  <c:v>0.26924000000000003</c:v>
                </c:pt>
                <c:pt idx="14">
                  <c:v>0.28143200000000002</c:v>
                </c:pt>
                <c:pt idx="15">
                  <c:v>1.392936</c:v>
                </c:pt>
                <c:pt idx="16">
                  <c:v>1.3045440000000001</c:v>
                </c:pt>
                <c:pt idx="17">
                  <c:v>1.4925040000000001</c:v>
                </c:pt>
                <c:pt idx="18">
                  <c:v>1.536192</c:v>
                </c:pt>
                <c:pt idx="19">
                  <c:v>0.27838400000000002</c:v>
                </c:pt>
                <c:pt idx="20">
                  <c:v>0.28955999999999998</c:v>
                </c:pt>
                <c:pt idx="21">
                  <c:v>1.5087600000000001</c:v>
                </c:pt>
                <c:pt idx="22">
                  <c:v>1.416304</c:v>
                </c:pt>
                <c:pt idx="23">
                  <c:v>1.5869920000000002</c:v>
                </c:pt>
                <c:pt idx="24">
                  <c:v>1.464056</c:v>
                </c:pt>
                <c:pt idx="25">
                  <c:v>1.5849600000000001</c:v>
                </c:pt>
                <c:pt idx="26">
                  <c:v>1.414272</c:v>
                </c:pt>
                <c:pt idx="27">
                  <c:v>1.6570960000000001</c:v>
                </c:pt>
                <c:pt idx="28">
                  <c:v>1.7485360000000001</c:v>
                </c:pt>
                <c:pt idx="29">
                  <c:v>1.636776</c:v>
                </c:pt>
                <c:pt idx="30">
                  <c:v>1.5087600000000001</c:v>
                </c:pt>
                <c:pt idx="31">
                  <c:v>1.303528</c:v>
                </c:pt>
                <c:pt idx="32">
                  <c:v>0.18491199999999999</c:v>
                </c:pt>
                <c:pt idx="33">
                  <c:v>3.048E-2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457792"/>
        <c:axId val="157464064"/>
      </c:scatterChart>
      <c:valAx>
        <c:axId val="15745779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5802015873872522"/>
              <c:y val="0.9260188728187689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7464064"/>
        <c:crosses val="autoZero"/>
        <c:crossBetween val="midCat"/>
        <c:majorUnit val="10"/>
      </c:valAx>
      <c:valAx>
        <c:axId val="157464064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7457792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wmj254_2M16_FC1.2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wmj254_2M16_FC1.2</c:v>
          </c:tx>
          <c:marker>
            <c:symbol val="square"/>
            <c:size val="9"/>
          </c:marker>
          <c:xVal>
            <c:numRef>
              <c:f>'M-R data'!$P$10:$P$43</c:f>
              <c:numCache>
                <c:formatCode>0.00</c:formatCode>
                <c:ptCount val="34"/>
                <c:pt idx="0">
                  <c:v>0</c:v>
                </c:pt>
                <c:pt idx="1">
                  <c:v>0.99120000000000008</c:v>
                </c:pt>
                <c:pt idx="2">
                  <c:v>4.1165000000000003</c:v>
                </c:pt>
                <c:pt idx="3">
                  <c:v>6.7840000000000007</c:v>
                </c:pt>
                <c:pt idx="4">
                  <c:v>12.134</c:v>
                </c:pt>
                <c:pt idx="5">
                  <c:v>5.5579000000000001</c:v>
                </c:pt>
                <c:pt idx="6">
                  <c:v>12.625</c:v>
                </c:pt>
                <c:pt idx="7">
                  <c:v>15.798</c:v>
                </c:pt>
                <c:pt idx="8">
                  <c:v>17.898499999999999</c:v>
                </c:pt>
                <c:pt idx="9">
                  <c:v>18.0258</c:v>
                </c:pt>
                <c:pt idx="10">
                  <c:v>21.945</c:v>
                </c:pt>
                <c:pt idx="11">
                  <c:v>21.965</c:v>
                </c:pt>
                <c:pt idx="12">
                  <c:v>25.265000000000001</c:v>
                </c:pt>
                <c:pt idx="13">
                  <c:v>13.061999999999999</c:v>
                </c:pt>
                <c:pt idx="14">
                  <c:v>12.833</c:v>
                </c:pt>
                <c:pt idx="15">
                  <c:v>28.602999999999998</c:v>
                </c:pt>
                <c:pt idx="16">
                  <c:v>28.736000000000001</c:v>
                </c:pt>
                <c:pt idx="17">
                  <c:v>33.164999999999999</c:v>
                </c:pt>
                <c:pt idx="18">
                  <c:v>35.302599999999998</c:v>
                </c:pt>
                <c:pt idx="19">
                  <c:v>17.944199999999999</c:v>
                </c:pt>
                <c:pt idx="20">
                  <c:v>17.500900000000001</c:v>
                </c:pt>
                <c:pt idx="21">
                  <c:v>35.897300000000001</c:v>
                </c:pt>
                <c:pt idx="22">
                  <c:v>36.025499999999994</c:v>
                </c:pt>
                <c:pt idx="23">
                  <c:v>42.814999999999998</c:v>
                </c:pt>
                <c:pt idx="24">
                  <c:v>43.594999999999999</c:v>
                </c:pt>
                <c:pt idx="25">
                  <c:v>50.112000000000002</c:v>
                </c:pt>
                <c:pt idx="26">
                  <c:v>52.355000000000004</c:v>
                </c:pt>
                <c:pt idx="27">
                  <c:v>59.326999999999998</c:v>
                </c:pt>
                <c:pt idx="28">
                  <c:v>64.582000000000008</c:v>
                </c:pt>
                <c:pt idx="29">
                  <c:v>65.972999999999999</c:v>
                </c:pt>
                <c:pt idx="30">
                  <c:v>65.656000000000006</c:v>
                </c:pt>
                <c:pt idx="31">
                  <c:v>65.12</c:v>
                </c:pt>
                <c:pt idx="32">
                  <c:v>38.537100000000002</c:v>
                </c:pt>
                <c:pt idx="33">
                  <c:v>26.957799999999999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0.14427199999999998</c:v>
                </c:pt>
                <c:pt idx="2">
                  <c:v>0.49479200000000001</c:v>
                </c:pt>
                <c:pt idx="3">
                  <c:v>0.69596000000000002</c:v>
                </c:pt>
                <c:pt idx="4">
                  <c:v>0.74675999999999998</c:v>
                </c:pt>
                <c:pt idx="5">
                  <c:v>7.8231999999999996E-2</c:v>
                </c:pt>
                <c:pt idx="6">
                  <c:v>0.8006080000000001</c:v>
                </c:pt>
                <c:pt idx="7">
                  <c:v>0.94386400000000004</c:v>
                </c:pt>
                <c:pt idx="8">
                  <c:v>1.0668</c:v>
                </c:pt>
                <c:pt idx="9">
                  <c:v>1.0322560000000001</c:v>
                </c:pt>
                <c:pt idx="10">
                  <c:v>1.1948159999999999</c:v>
                </c:pt>
                <c:pt idx="11">
                  <c:v>1.167384</c:v>
                </c:pt>
                <c:pt idx="12">
                  <c:v>1.3553440000000001</c:v>
                </c:pt>
                <c:pt idx="13">
                  <c:v>0.30987999999999999</c:v>
                </c:pt>
                <c:pt idx="14">
                  <c:v>0.324104</c:v>
                </c:pt>
                <c:pt idx="15">
                  <c:v>1.423416</c:v>
                </c:pt>
                <c:pt idx="16">
                  <c:v>1.3390880000000001</c:v>
                </c:pt>
                <c:pt idx="17">
                  <c:v>1.5250159999999999</c:v>
                </c:pt>
                <c:pt idx="18">
                  <c:v>1.5666720000000001</c:v>
                </c:pt>
                <c:pt idx="19">
                  <c:v>0.32207200000000002</c:v>
                </c:pt>
                <c:pt idx="20">
                  <c:v>0.33832800000000002</c:v>
                </c:pt>
                <c:pt idx="21">
                  <c:v>1.5372079999999999</c:v>
                </c:pt>
                <c:pt idx="22">
                  <c:v>1.449832</c:v>
                </c:pt>
                <c:pt idx="23">
                  <c:v>1.6134080000000002</c:v>
                </c:pt>
                <c:pt idx="24">
                  <c:v>1.4965680000000001</c:v>
                </c:pt>
                <c:pt idx="25">
                  <c:v>1.61036</c:v>
                </c:pt>
                <c:pt idx="26">
                  <c:v>1.4528799999999999</c:v>
                </c:pt>
                <c:pt idx="27">
                  <c:v>1.6926559999999999</c:v>
                </c:pt>
                <c:pt idx="28">
                  <c:v>1.781048</c:v>
                </c:pt>
                <c:pt idx="29">
                  <c:v>1.680464</c:v>
                </c:pt>
                <c:pt idx="30">
                  <c:v>1.557528</c:v>
                </c:pt>
                <c:pt idx="31">
                  <c:v>1.349248</c:v>
                </c:pt>
                <c:pt idx="32">
                  <c:v>0.24282399999999998</c:v>
                </c:pt>
                <c:pt idx="33">
                  <c:v>3.2511999999999999E-2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484928"/>
        <c:axId val="157487104"/>
      </c:scatterChart>
      <c:valAx>
        <c:axId val="15748492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850056345302507"/>
              <c:y val="0.9301968225540885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7487104"/>
        <c:crosses val="autoZero"/>
        <c:crossBetween val="midCat"/>
        <c:majorUnit val="10"/>
      </c:valAx>
      <c:valAx>
        <c:axId val="157487104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2014E-3"/>
              <c:y val="0.3337236042810510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7484928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data'!$F$10:$F$43</c:f>
              <c:numCache>
                <c:formatCode>0.00</c:formatCode>
                <c:ptCount val="34"/>
                <c:pt idx="0">
                  <c:v>0</c:v>
                </c:pt>
                <c:pt idx="1">
                  <c:v>1.341</c:v>
                </c:pt>
                <c:pt idx="2">
                  <c:v>3.419</c:v>
                </c:pt>
                <c:pt idx="3">
                  <c:v>6.2679999999999998</c:v>
                </c:pt>
                <c:pt idx="4">
                  <c:v>8.2949999999999999</c:v>
                </c:pt>
                <c:pt idx="5">
                  <c:v>1.6860999999999999</c:v>
                </c:pt>
                <c:pt idx="6">
                  <c:v>8.83</c:v>
                </c:pt>
                <c:pt idx="7">
                  <c:v>13.228999999999999</c:v>
                </c:pt>
                <c:pt idx="8">
                  <c:v>15.218</c:v>
                </c:pt>
                <c:pt idx="9">
                  <c:v>15.235999999999999</c:v>
                </c:pt>
                <c:pt idx="10">
                  <c:v>18.5153</c:v>
                </c:pt>
                <c:pt idx="11">
                  <c:v>18.5398</c:v>
                </c:pt>
                <c:pt idx="12">
                  <c:v>21.332000000000001</c:v>
                </c:pt>
                <c:pt idx="13">
                  <c:v>9.1489000000000011</c:v>
                </c:pt>
                <c:pt idx="14">
                  <c:v>8.9644999999999992</c:v>
                </c:pt>
                <c:pt idx="15">
                  <c:v>23.333000000000002</c:v>
                </c:pt>
                <c:pt idx="16">
                  <c:v>23.331</c:v>
                </c:pt>
                <c:pt idx="17">
                  <c:v>26.725000000000001</c:v>
                </c:pt>
                <c:pt idx="18">
                  <c:v>29.51</c:v>
                </c:pt>
                <c:pt idx="19">
                  <c:v>12.556999999999999</c:v>
                </c:pt>
                <c:pt idx="20">
                  <c:v>12.353999999999999</c:v>
                </c:pt>
                <c:pt idx="21">
                  <c:v>29.692</c:v>
                </c:pt>
                <c:pt idx="22">
                  <c:v>29.74</c:v>
                </c:pt>
                <c:pt idx="23">
                  <c:v>33.427100000000003</c:v>
                </c:pt>
                <c:pt idx="24">
                  <c:v>33.014000000000003</c:v>
                </c:pt>
                <c:pt idx="25">
                  <c:v>34.8962</c:v>
                </c:pt>
                <c:pt idx="26">
                  <c:v>33.252299999999998</c:v>
                </c:pt>
                <c:pt idx="27">
                  <c:v>36.507999999999996</c:v>
                </c:pt>
                <c:pt idx="28">
                  <c:v>38.855000000000004</c:v>
                </c:pt>
                <c:pt idx="29">
                  <c:v>44.250999999999998</c:v>
                </c:pt>
                <c:pt idx="30">
                  <c:v>46.567</c:v>
                </c:pt>
                <c:pt idx="31">
                  <c:v>47.848000000000006</c:v>
                </c:pt>
                <c:pt idx="32">
                  <c:v>24.784000000000002</c:v>
                </c:pt>
                <c:pt idx="33">
                  <c:v>16.896000000000001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0.20726399999999998</c:v>
                </c:pt>
                <c:pt idx="2">
                  <c:v>0.451104</c:v>
                </c:pt>
                <c:pt idx="3">
                  <c:v>0.654304</c:v>
                </c:pt>
                <c:pt idx="4">
                  <c:v>0.70713599999999999</c:v>
                </c:pt>
                <c:pt idx="5">
                  <c:v>3.2511999999999999E-2</c:v>
                </c:pt>
                <c:pt idx="6">
                  <c:v>0.76403200000000004</c:v>
                </c:pt>
                <c:pt idx="7">
                  <c:v>0.91338400000000008</c:v>
                </c:pt>
                <c:pt idx="8">
                  <c:v>1.035304</c:v>
                </c:pt>
                <c:pt idx="9">
                  <c:v>0.99669600000000003</c:v>
                </c:pt>
                <c:pt idx="10">
                  <c:v>1.1643359999999998</c:v>
                </c:pt>
                <c:pt idx="11">
                  <c:v>1.1358880000000002</c:v>
                </c:pt>
                <c:pt idx="12">
                  <c:v>1.3238479999999999</c:v>
                </c:pt>
                <c:pt idx="13">
                  <c:v>0.26924000000000003</c:v>
                </c:pt>
                <c:pt idx="14">
                  <c:v>0.28143200000000002</c:v>
                </c:pt>
                <c:pt idx="15">
                  <c:v>1.392936</c:v>
                </c:pt>
                <c:pt idx="16">
                  <c:v>1.3045440000000001</c:v>
                </c:pt>
                <c:pt idx="17">
                  <c:v>1.4925040000000001</c:v>
                </c:pt>
                <c:pt idx="18">
                  <c:v>1.536192</c:v>
                </c:pt>
                <c:pt idx="19">
                  <c:v>0.27838400000000002</c:v>
                </c:pt>
                <c:pt idx="20">
                  <c:v>0.28955999999999998</c:v>
                </c:pt>
                <c:pt idx="21">
                  <c:v>1.5087600000000001</c:v>
                </c:pt>
                <c:pt idx="22">
                  <c:v>1.416304</c:v>
                </c:pt>
                <c:pt idx="23">
                  <c:v>1.5869920000000002</c:v>
                </c:pt>
                <c:pt idx="24">
                  <c:v>1.464056</c:v>
                </c:pt>
                <c:pt idx="25">
                  <c:v>1.5849600000000001</c:v>
                </c:pt>
                <c:pt idx="26">
                  <c:v>1.414272</c:v>
                </c:pt>
                <c:pt idx="27">
                  <c:v>1.6570960000000001</c:v>
                </c:pt>
                <c:pt idx="28">
                  <c:v>1.7485360000000001</c:v>
                </c:pt>
                <c:pt idx="29">
                  <c:v>1.636776</c:v>
                </c:pt>
                <c:pt idx="30">
                  <c:v>1.5087600000000001</c:v>
                </c:pt>
                <c:pt idx="31">
                  <c:v>1.303528</c:v>
                </c:pt>
                <c:pt idx="32">
                  <c:v>0.18491199999999999</c:v>
                </c:pt>
                <c:pt idx="33">
                  <c:v>3.048E-2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data'!$P$10:$P$43</c:f>
              <c:numCache>
                <c:formatCode>0.00</c:formatCode>
                <c:ptCount val="34"/>
                <c:pt idx="0">
                  <c:v>0</c:v>
                </c:pt>
                <c:pt idx="1">
                  <c:v>0.99120000000000008</c:v>
                </c:pt>
                <c:pt idx="2">
                  <c:v>4.1165000000000003</c:v>
                </c:pt>
                <c:pt idx="3">
                  <c:v>6.7840000000000007</c:v>
                </c:pt>
                <c:pt idx="4">
                  <c:v>12.134</c:v>
                </c:pt>
                <c:pt idx="5">
                  <c:v>5.5579000000000001</c:v>
                </c:pt>
                <c:pt idx="6">
                  <c:v>12.625</c:v>
                </c:pt>
                <c:pt idx="7">
                  <c:v>15.798</c:v>
                </c:pt>
                <c:pt idx="8">
                  <c:v>17.898499999999999</c:v>
                </c:pt>
                <c:pt idx="9">
                  <c:v>18.0258</c:v>
                </c:pt>
                <c:pt idx="10">
                  <c:v>21.945</c:v>
                </c:pt>
                <c:pt idx="11">
                  <c:v>21.965</c:v>
                </c:pt>
                <c:pt idx="12">
                  <c:v>25.265000000000001</c:v>
                </c:pt>
                <c:pt idx="13">
                  <c:v>13.061999999999999</c:v>
                </c:pt>
                <c:pt idx="14">
                  <c:v>12.833</c:v>
                </c:pt>
                <c:pt idx="15">
                  <c:v>28.602999999999998</c:v>
                </c:pt>
                <c:pt idx="16">
                  <c:v>28.736000000000001</c:v>
                </c:pt>
                <c:pt idx="17">
                  <c:v>33.164999999999999</c:v>
                </c:pt>
                <c:pt idx="18">
                  <c:v>35.302599999999998</c:v>
                </c:pt>
                <c:pt idx="19">
                  <c:v>17.944199999999999</c:v>
                </c:pt>
                <c:pt idx="20">
                  <c:v>17.500900000000001</c:v>
                </c:pt>
                <c:pt idx="21">
                  <c:v>35.897300000000001</c:v>
                </c:pt>
                <c:pt idx="22">
                  <c:v>36.025499999999994</c:v>
                </c:pt>
                <c:pt idx="23">
                  <c:v>42.814999999999998</c:v>
                </c:pt>
                <c:pt idx="24">
                  <c:v>43.594999999999999</c:v>
                </c:pt>
                <c:pt idx="25">
                  <c:v>50.112000000000002</c:v>
                </c:pt>
                <c:pt idx="26">
                  <c:v>52.355000000000004</c:v>
                </c:pt>
                <c:pt idx="27">
                  <c:v>59.326999999999998</c:v>
                </c:pt>
                <c:pt idx="28">
                  <c:v>64.582000000000008</c:v>
                </c:pt>
                <c:pt idx="29">
                  <c:v>65.972999999999999</c:v>
                </c:pt>
                <c:pt idx="30">
                  <c:v>65.656000000000006</c:v>
                </c:pt>
                <c:pt idx="31">
                  <c:v>65.12</c:v>
                </c:pt>
                <c:pt idx="32">
                  <c:v>38.537100000000002</c:v>
                </c:pt>
                <c:pt idx="33">
                  <c:v>26.957799999999999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0.14427199999999998</c:v>
                </c:pt>
                <c:pt idx="2">
                  <c:v>0.49479200000000001</c:v>
                </c:pt>
                <c:pt idx="3">
                  <c:v>0.69596000000000002</c:v>
                </c:pt>
                <c:pt idx="4">
                  <c:v>0.74675999999999998</c:v>
                </c:pt>
                <c:pt idx="5">
                  <c:v>7.8231999999999996E-2</c:v>
                </c:pt>
                <c:pt idx="6">
                  <c:v>0.8006080000000001</c:v>
                </c:pt>
                <c:pt idx="7">
                  <c:v>0.94386400000000004</c:v>
                </c:pt>
                <c:pt idx="8">
                  <c:v>1.0668</c:v>
                </c:pt>
                <c:pt idx="9">
                  <c:v>1.0322560000000001</c:v>
                </c:pt>
                <c:pt idx="10">
                  <c:v>1.1948159999999999</c:v>
                </c:pt>
                <c:pt idx="11">
                  <c:v>1.167384</c:v>
                </c:pt>
                <c:pt idx="12">
                  <c:v>1.3553440000000001</c:v>
                </c:pt>
                <c:pt idx="13">
                  <c:v>0.30987999999999999</c:v>
                </c:pt>
                <c:pt idx="14">
                  <c:v>0.324104</c:v>
                </c:pt>
                <c:pt idx="15">
                  <c:v>1.423416</c:v>
                </c:pt>
                <c:pt idx="16">
                  <c:v>1.3390880000000001</c:v>
                </c:pt>
                <c:pt idx="17">
                  <c:v>1.5250159999999999</c:v>
                </c:pt>
                <c:pt idx="18">
                  <c:v>1.5666720000000001</c:v>
                </c:pt>
                <c:pt idx="19">
                  <c:v>0.32207200000000002</c:v>
                </c:pt>
                <c:pt idx="20">
                  <c:v>0.33832800000000002</c:v>
                </c:pt>
                <c:pt idx="21">
                  <c:v>1.5372079999999999</c:v>
                </c:pt>
                <c:pt idx="22">
                  <c:v>1.449832</c:v>
                </c:pt>
                <c:pt idx="23">
                  <c:v>1.6134080000000002</c:v>
                </c:pt>
                <c:pt idx="24">
                  <c:v>1.4965680000000001</c:v>
                </c:pt>
                <c:pt idx="25">
                  <c:v>1.61036</c:v>
                </c:pt>
                <c:pt idx="26">
                  <c:v>1.4528799999999999</c:v>
                </c:pt>
                <c:pt idx="27">
                  <c:v>1.6926559999999999</c:v>
                </c:pt>
                <c:pt idx="28">
                  <c:v>1.781048</c:v>
                </c:pt>
                <c:pt idx="29">
                  <c:v>1.680464</c:v>
                </c:pt>
                <c:pt idx="30">
                  <c:v>1.557528</c:v>
                </c:pt>
                <c:pt idx="31">
                  <c:v>1.349248</c:v>
                </c:pt>
                <c:pt idx="32">
                  <c:v>0.24282399999999998</c:v>
                </c:pt>
                <c:pt idx="33">
                  <c:v>3.2511999999999999E-2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data'!$F$19,'M-R data'!$P$19)</c:f>
              <c:numCache>
                <c:formatCode>0.00</c:formatCode>
                <c:ptCount val="2"/>
                <c:pt idx="0">
                  <c:v>15.235999999999999</c:v>
                </c:pt>
                <c:pt idx="1">
                  <c:v>18.0258</c:v>
                </c:pt>
              </c:numCache>
            </c:numRef>
          </c:xVal>
          <c:yVal>
            <c:numRef>
              <c:f>('M-R data'!$E$19,'M-R data'!$E$19,'M-R data'!$E$19,'M-R data'!$O$19)</c:f>
              <c:numCache>
                <c:formatCode>0.00</c:formatCode>
                <c:ptCount val="4"/>
                <c:pt idx="0">
                  <c:v>0.99669600000000003</c:v>
                </c:pt>
                <c:pt idx="1">
                  <c:v>0.99669600000000003</c:v>
                </c:pt>
                <c:pt idx="2">
                  <c:v>0.99669600000000003</c:v>
                </c:pt>
                <c:pt idx="3">
                  <c:v>1.0322560000000001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537792"/>
        <c:axId val="157540352"/>
      </c:scatterChart>
      <c:valAx>
        <c:axId val="15753779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392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7540352"/>
        <c:crosses val="autoZero"/>
        <c:crossBetween val="midCat"/>
        <c:majorUnit val="10"/>
      </c:valAx>
      <c:valAx>
        <c:axId val="157540352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7537792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8098861547518741"/>
          <c:y val="6.9025157672368789E-2"/>
          <c:w val="0.24556005252444407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data'!$G$10:$G$43</c:f>
              <c:numCache>
                <c:formatCode>0.00</c:formatCode>
                <c:ptCount val="34"/>
                <c:pt idx="0">
                  <c:v>0</c:v>
                </c:pt>
                <c:pt idx="1">
                  <c:v>1.333187500000159</c:v>
                </c:pt>
                <c:pt idx="2">
                  <c:v>3.2080625031285286</c:v>
                </c:pt>
                <c:pt idx="3">
                  <c:v>5.8851875186998033</c:v>
                </c:pt>
                <c:pt idx="4">
                  <c:v>7.6465625908830734</c:v>
                </c:pt>
                <c:pt idx="5">
                  <c:v>1.2486000279134082</c:v>
                </c:pt>
                <c:pt idx="6">
                  <c:v>8.0956251320177284</c:v>
                </c:pt>
                <c:pt idx="7">
                  <c:v>11.213377729649565</c:v>
                </c:pt>
                <c:pt idx="8">
                  <c:v>13.07737826963543</c:v>
                </c:pt>
                <c:pt idx="9">
                  <c:v>13.11881566341042</c:v>
                </c:pt>
                <c:pt idx="10">
                  <c:v>16.398115663410422</c:v>
                </c:pt>
                <c:pt idx="11">
                  <c:v>16.422615663410419</c:v>
                </c:pt>
                <c:pt idx="12">
                  <c:v>19.21481566341042</c:v>
                </c:pt>
                <c:pt idx="13">
                  <c:v>7.0317156634104219</c:v>
                </c:pt>
                <c:pt idx="14">
                  <c:v>6.84731566341042</c:v>
                </c:pt>
                <c:pt idx="15">
                  <c:v>21.215815663410424</c:v>
                </c:pt>
                <c:pt idx="16">
                  <c:v>21.213815663410422</c:v>
                </c:pt>
                <c:pt idx="17">
                  <c:v>24.60781566341042</c:v>
                </c:pt>
                <c:pt idx="18">
                  <c:v>27.392815663410424</c:v>
                </c:pt>
                <c:pt idx="19">
                  <c:v>10.439815663410419</c:v>
                </c:pt>
                <c:pt idx="20">
                  <c:v>10.23681566341042</c:v>
                </c:pt>
                <c:pt idx="21">
                  <c:v>27.574815663410419</c:v>
                </c:pt>
                <c:pt idx="22">
                  <c:v>27.622815663410421</c:v>
                </c:pt>
                <c:pt idx="23">
                  <c:v>31.309915663410422</c:v>
                </c:pt>
                <c:pt idx="24">
                  <c:v>30.896815663410422</c:v>
                </c:pt>
                <c:pt idx="25">
                  <c:v>32.779015663410419</c:v>
                </c:pt>
                <c:pt idx="26">
                  <c:v>31.135115663410417</c:v>
                </c:pt>
                <c:pt idx="27">
                  <c:v>34.390815663410415</c:v>
                </c:pt>
                <c:pt idx="28">
                  <c:v>36.737815663410423</c:v>
                </c:pt>
                <c:pt idx="29">
                  <c:v>42.133815663410417</c:v>
                </c:pt>
                <c:pt idx="30">
                  <c:v>44.449815663410419</c:v>
                </c:pt>
                <c:pt idx="31">
                  <c:v>45.730815663410425</c:v>
                </c:pt>
                <c:pt idx="32">
                  <c:v>22.666815663410425</c:v>
                </c:pt>
                <c:pt idx="33">
                  <c:v>14.778815663410422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0.20726399999999998</c:v>
                </c:pt>
                <c:pt idx="2">
                  <c:v>0.451104</c:v>
                </c:pt>
                <c:pt idx="3">
                  <c:v>0.654304</c:v>
                </c:pt>
                <c:pt idx="4">
                  <c:v>0.70713599999999999</c:v>
                </c:pt>
                <c:pt idx="5">
                  <c:v>3.2511999999999999E-2</c:v>
                </c:pt>
                <c:pt idx="6">
                  <c:v>0.76403200000000004</c:v>
                </c:pt>
                <c:pt idx="7">
                  <c:v>0.91338400000000008</c:v>
                </c:pt>
                <c:pt idx="8">
                  <c:v>1.035304</c:v>
                </c:pt>
                <c:pt idx="9">
                  <c:v>0.99669600000000003</c:v>
                </c:pt>
                <c:pt idx="10">
                  <c:v>1.1643359999999998</c:v>
                </c:pt>
                <c:pt idx="11">
                  <c:v>1.1358880000000002</c:v>
                </c:pt>
                <c:pt idx="12">
                  <c:v>1.3238479999999999</c:v>
                </c:pt>
                <c:pt idx="13">
                  <c:v>0.26924000000000003</c:v>
                </c:pt>
                <c:pt idx="14">
                  <c:v>0.28143200000000002</c:v>
                </c:pt>
                <c:pt idx="15">
                  <c:v>1.392936</c:v>
                </c:pt>
                <c:pt idx="16">
                  <c:v>1.3045440000000001</c:v>
                </c:pt>
                <c:pt idx="17">
                  <c:v>1.4925040000000001</c:v>
                </c:pt>
                <c:pt idx="18">
                  <c:v>1.536192</c:v>
                </c:pt>
                <c:pt idx="19">
                  <c:v>0.27838400000000002</c:v>
                </c:pt>
                <c:pt idx="20">
                  <c:v>0.28955999999999998</c:v>
                </c:pt>
                <c:pt idx="21">
                  <c:v>1.5087600000000001</c:v>
                </c:pt>
                <c:pt idx="22">
                  <c:v>1.416304</c:v>
                </c:pt>
                <c:pt idx="23">
                  <c:v>1.5869920000000002</c:v>
                </c:pt>
                <c:pt idx="24">
                  <c:v>1.464056</c:v>
                </c:pt>
                <c:pt idx="25">
                  <c:v>1.5849600000000001</c:v>
                </c:pt>
                <c:pt idx="26">
                  <c:v>1.414272</c:v>
                </c:pt>
                <c:pt idx="27">
                  <c:v>1.6570960000000001</c:v>
                </c:pt>
                <c:pt idx="28">
                  <c:v>1.7485360000000001</c:v>
                </c:pt>
                <c:pt idx="29">
                  <c:v>1.636776</c:v>
                </c:pt>
                <c:pt idx="30">
                  <c:v>1.5087600000000001</c:v>
                </c:pt>
                <c:pt idx="31">
                  <c:v>1.303528</c:v>
                </c:pt>
                <c:pt idx="32">
                  <c:v>0.18491199999999999</c:v>
                </c:pt>
                <c:pt idx="33">
                  <c:v>3.048E-2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data'!$Q$10:$Q$43</c:f>
              <c:numCache>
                <c:formatCode>0.00</c:formatCode>
                <c:ptCount val="34"/>
                <c:pt idx="0">
                  <c:v>0</c:v>
                </c:pt>
                <c:pt idx="1">
                  <c:v>0.97557500000127162</c:v>
                </c:pt>
                <c:pt idx="2">
                  <c:v>4.0227500002746588</c:v>
                </c:pt>
                <c:pt idx="3">
                  <c:v>6.4949375080510778</c:v>
                </c:pt>
                <c:pt idx="4">
                  <c:v>9.1652587216233954</c:v>
                </c:pt>
                <c:pt idx="5">
                  <c:v>2.6907203567853268</c:v>
                </c:pt>
                <c:pt idx="6">
                  <c:v>9.5859468561081584</c:v>
                </c:pt>
                <c:pt idx="7">
                  <c:v>12.61832321591918</c:v>
                </c:pt>
                <c:pt idx="8">
                  <c:v>14.570387287817354</c:v>
                </c:pt>
                <c:pt idx="9">
                  <c:v>14.697687287817354</c:v>
                </c:pt>
                <c:pt idx="10">
                  <c:v>18.616887287817356</c:v>
                </c:pt>
                <c:pt idx="11">
                  <c:v>18.636887287817355</c:v>
                </c:pt>
                <c:pt idx="12">
                  <c:v>21.936887287817356</c:v>
                </c:pt>
                <c:pt idx="13">
                  <c:v>9.7338872878173532</c:v>
                </c:pt>
                <c:pt idx="14">
                  <c:v>9.504887287817354</c:v>
                </c:pt>
                <c:pt idx="15">
                  <c:v>25.274887287817354</c:v>
                </c:pt>
                <c:pt idx="16">
                  <c:v>25.407887287817356</c:v>
                </c:pt>
                <c:pt idx="17">
                  <c:v>29.836887287817355</c:v>
                </c:pt>
                <c:pt idx="18">
                  <c:v>31.974487287817354</c:v>
                </c:pt>
                <c:pt idx="19">
                  <c:v>14.616087287817352</c:v>
                </c:pt>
                <c:pt idx="20">
                  <c:v>14.172787287817355</c:v>
                </c:pt>
                <c:pt idx="21">
                  <c:v>32.569187287817357</c:v>
                </c:pt>
                <c:pt idx="22">
                  <c:v>32.697387287817349</c:v>
                </c:pt>
                <c:pt idx="23">
                  <c:v>39.486887287817353</c:v>
                </c:pt>
                <c:pt idx="24">
                  <c:v>40.266887287817354</c:v>
                </c:pt>
                <c:pt idx="25">
                  <c:v>46.783887287817358</c:v>
                </c:pt>
                <c:pt idx="26">
                  <c:v>49.02688728781736</c:v>
                </c:pt>
                <c:pt idx="27">
                  <c:v>55.998887287817354</c:v>
                </c:pt>
                <c:pt idx="28">
                  <c:v>61.253887287817363</c:v>
                </c:pt>
                <c:pt idx="29">
                  <c:v>62.644887287817355</c:v>
                </c:pt>
                <c:pt idx="30">
                  <c:v>62.327887287817362</c:v>
                </c:pt>
                <c:pt idx="31">
                  <c:v>61.79188728781736</c:v>
                </c:pt>
                <c:pt idx="32">
                  <c:v>35.208987287817358</c:v>
                </c:pt>
                <c:pt idx="33">
                  <c:v>23.629687287817355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0.14427199999999998</c:v>
                </c:pt>
                <c:pt idx="2">
                  <c:v>0.49479200000000001</c:v>
                </c:pt>
                <c:pt idx="3">
                  <c:v>0.69596000000000002</c:v>
                </c:pt>
                <c:pt idx="4">
                  <c:v>0.74675999999999998</c:v>
                </c:pt>
                <c:pt idx="5">
                  <c:v>7.8231999999999996E-2</c:v>
                </c:pt>
                <c:pt idx="6">
                  <c:v>0.8006080000000001</c:v>
                </c:pt>
                <c:pt idx="7">
                  <c:v>0.94386400000000004</c:v>
                </c:pt>
                <c:pt idx="8">
                  <c:v>1.0668</c:v>
                </c:pt>
                <c:pt idx="9">
                  <c:v>1.0322560000000001</c:v>
                </c:pt>
                <c:pt idx="10">
                  <c:v>1.1948159999999999</c:v>
                </c:pt>
                <c:pt idx="11">
                  <c:v>1.167384</c:v>
                </c:pt>
                <c:pt idx="12">
                  <c:v>1.3553440000000001</c:v>
                </c:pt>
                <c:pt idx="13">
                  <c:v>0.30987999999999999</c:v>
                </c:pt>
                <c:pt idx="14">
                  <c:v>0.324104</c:v>
                </c:pt>
                <c:pt idx="15">
                  <c:v>1.423416</c:v>
                </c:pt>
                <c:pt idx="16">
                  <c:v>1.3390880000000001</c:v>
                </c:pt>
                <c:pt idx="17">
                  <c:v>1.5250159999999999</c:v>
                </c:pt>
                <c:pt idx="18">
                  <c:v>1.5666720000000001</c:v>
                </c:pt>
                <c:pt idx="19">
                  <c:v>0.32207200000000002</c:v>
                </c:pt>
                <c:pt idx="20">
                  <c:v>0.33832800000000002</c:v>
                </c:pt>
                <c:pt idx="21">
                  <c:v>1.5372079999999999</c:v>
                </c:pt>
                <c:pt idx="22">
                  <c:v>1.449832</c:v>
                </c:pt>
                <c:pt idx="23">
                  <c:v>1.6134080000000002</c:v>
                </c:pt>
                <c:pt idx="24">
                  <c:v>1.4965680000000001</c:v>
                </c:pt>
                <c:pt idx="25">
                  <c:v>1.61036</c:v>
                </c:pt>
                <c:pt idx="26">
                  <c:v>1.4528799999999999</c:v>
                </c:pt>
                <c:pt idx="27">
                  <c:v>1.6926559999999999</c:v>
                </c:pt>
                <c:pt idx="28">
                  <c:v>1.781048</c:v>
                </c:pt>
                <c:pt idx="29">
                  <c:v>1.680464</c:v>
                </c:pt>
                <c:pt idx="30">
                  <c:v>1.557528</c:v>
                </c:pt>
                <c:pt idx="31">
                  <c:v>1.349248</c:v>
                </c:pt>
                <c:pt idx="32">
                  <c:v>0.24282399999999998</c:v>
                </c:pt>
                <c:pt idx="33">
                  <c:v>3.2511999999999999E-2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data'!$G$19,'M-R data'!$Q$19)</c:f>
              <c:numCache>
                <c:formatCode>0.00</c:formatCode>
                <c:ptCount val="2"/>
                <c:pt idx="0">
                  <c:v>13.11881566341042</c:v>
                </c:pt>
                <c:pt idx="1">
                  <c:v>14.697687287817354</c:v>
                </c:pt>
              </c:numCache>
            </c:numRef>
          </c:xVal>
          <c:yVal>
            <c:numRef>
              <c:f>('M-R data'!$E$19,'M-R data'!$O$19)</c:f>
              <c:numCache>
                <c:formatCode>0.00</c:formatCode>
                <c:ptCount val="2"/>
                <c:pt idx="0">
                  <c:v>0.99669600000000003</c:v>
                </c:pt>
                <c:pt idx="1">
                  <c:v>1.0322560000000001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454144"/>
        <c:axId val="160464896"/>
      </c:scatterChart>
      <c:valAx>
        <c:axId val="160454144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403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60464896"/>
        <c:crosses val="autoZero"/>
        <c:crossBetween val="midCat"/>
        <c:majorUnit val="10"/>
      </c:valAx>
      <c:valAx>
        <c:axId val="160464896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60454144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8098861547518741"/>
          <c:y val="6.9025157672368789E-2"/>
          <c:w val="0.24556005252444413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Wmj254_2M16_FC1.2 (Slip Compensated)</a:t>
            </a:r>
          </a:p>
        </c:rich>
      </c:tx>
      <c:layout>
        <c:manualLayout>
          <c:xMode val="edge"/>
          <c:yMode val="edge"/>
          <c:x val="0.27077298960369556"/>
          <c:y val="1.671179894126809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276750150028377"/>
          <c:y val="9.2045496227755513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wmj254_2M16_FC1.2 (Slip Compensated)</c:v>
          </c:tx>
          <c:marker>
            <c:symbol val="none"/>
          </c:marker>
          <c:xVal>
            <c:numRef>
              <c:f>'M-R data'!$G$10:$G$43</c:f>
              <c:numCache>
                <c:formatCode>0.00</c:formatCode>
                <c:ptCount val="34"/>
                <c:pt idx="0">
                  <c:v>0</c:v>
                </c:pt>
                <c:pt idx="1">
                  <c:v>1.333187500000159</c:v>
                </c:pt>
                <c:pt idx="2">
                  <c:v>3.2080625031285286</c:v>
                </c:pt>
                <c:pt idx="3">
                  <c:v>5.8851875186998033</c:v>
                </c:pt>
                <c:pt idx="4">
                  <c:v>7.6465625908830734</c:v>
                </c:pt>
                <c:pt idx="5">
                  <c:v>1.2486000279134082</c:v>
                </c:pt>
                <c:pt idx="6">
                  <c:v>8.0956251320177284</c:v>
                </c:pt>
                <c:pt idx="7">
                  <c:v>11.213377729649565</c:v>
                </c:pt>
                <c:pt idx="8">
                  <c:v>13.07737826963543</c:v>
                </c:pt>
                <c:pt idx="9">
                  <c:v>13.11881566341042</c:v>
                </c:pt>
                <c:pt idx="10">
                  <c:v>16.398115663410422</c:v>
                </c:pt>
                <c:pt idx="11">
                  <c:v>16.422615663410419</c:v>
                </c:pt>
                <c:pt idx="12">
                  <c:v>19.21481566341042</c:v>
                </c:pt>
                <c:pt idx="13">
                  <c:v>7.0317156634104219</c:v>
                </c:pt>
                <c:pt idx="14">
                  <c:v>6.84731566341042</c:v>
                </c:pt>
                <c:pt idx="15">
                  <c:v>21.215815663410424</c:v>
                </c:pt>
                <c:pt idx="16">
                  <c:v>21.213815663410422</c:v>
                </c:pt>
                <c:pt idx="17">
                  <c:v>24.60781566341042</c:v>
                </c:pt>
                <c:pt idx="18">
                  <c:v>27.392815663410424</c:v>
                </c:pt>
                <c:pt idx="19">
                  <c:v>10.439815663410419</c:v>
                </c:pt>
                <c:pt idx="20">
                  <c:v>10.23681566341042</c:v>
                </c:pt>
                <c:pt idx="21">
                  <c:v>27.574815663410419</c:v>
                </c:pt>
                <c:pt idx="22">
                  <c:v>27.622815663410421</c:v>
                </c:pt>
                <c:pt idx="23">
                  <c:v>31.309915663410422</c:v>
                </c:pt>
                <c:pt idx="24">
                  <c:v>30.896815663410422</c:v>
                </c:pt>
                <c:pt idx="25">
                  <c:v>32.779015663410419</c:v>
                </c:pt>
                <c:pt idx="26">
                  <c:v>31.135115663410417</c:v>
                </c:pt>
                <c:pt idx="27">
                  <c:v>34.390815663410415</c:v>
                </c:pt>
                <c:pt idx="28">
                  <c:v>36.737815663410423</c:v>
                </c:pt>
                <c:pt idx="29">
                  <c:v>42.133815663410417</c:v>
                </c:pt>
                <c:pt idx="30">
                  <c:v>44.449815663410419</c:v>
                </c:pt>
                <c:pt idx="31">
                  <c:v>45.730815663410425</c:v>
                </c:pt>
                <c:pt idx="32">
                  <c:v>22.666815663410425</c:v>
                </c:pt>
                <c:pt idx="33">
                  <c:v>14.778815663410422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0.20726399999999998</c:v>
                </c:pt>
                <c:pt idx="2">
                  <c:v>0.451104</c:v>
                </c:pt>
                <c:pt idx="3">
                  <c:v>0.654304</c:v>
                </c:pt>
                <c:pt idx="4">
                  <c:v>0.70713599999999999</c:v>
                </c:pt>
                <c:pt idx="5">
                  <c:v>3.2511999999999999E-2</c:v>
                </c:pt>
                <c:pt idx="6">
                  <c:v>0.76403200000000004</c:v>
                </c:pt>
                <c:pt idx="7">
                  <c:v>0.91338400000000008</c:v>
                </c:pt>
                <c:pt idx="8">
                  <c:v>1.035304</c:v>
                </c:pt>
                <c:pt idx="9">
                  <c:v>0.99669600000000003</c:v>
                </c:pt>
                <c:pt idx="10">
                  <c:v>1.1643359999999998</c:v>
                </c:pt>
                <c:pt idx="11">
                  <c:v>1.1358880000000002</c:v>
                </c:pt>
                <c:pt idx="12">
                  <c:v>1.3238479999999999</c:v>
                </c:pt>
                <c:pt idx="13">
                  <c:v>0.26924000000000003</c:v>
                </c:pt>
                <c:pt idx="14">
                  <c:v>0.28143200000000002</c:v>
                </c:pt>
                <c:pt idx="15">
                  <c:v>1.392936</c:v>
                </c:pt>
                <c:pt idx="16">
                  <c:v>1.3045440000000001</c:v>
                </c:pt>
                <c:pt idx="17">
                  <c:v>1.4925040000000001</c:v>
                </c:pt>
                <c:pt idx="18">
                  <c:v>1.536192</c:v>
                </c:pt>
                <c:pt idx="19">
                  <c:v>0.27838400000000002</c:v>
                </c:pt>
                <c:pt idx="20">
                  <c:v>0.28955999999999998</c:v>
                </c:pt>
                <c:pt idx="21">
                  <c:v>1.5087600000000001</c:v>
                </c:pt>
                <c:pt idx="22">
                  <c:v>1.416304</c:v>
                </c:pt>
                <c:pt idx="23">
                  <c:v>1.5869920000000002</c:v>
                </c:pt>
                <c:pt idx="24">
                  <c:v>1.464056</c:v>
                </c:pt>
                <c:pt idx="25">
                  <c:v>1.5849600000000001</c:v>
                </c:pt>
                <c:pt idx="26">
                  <c:v>1.414272</c:v>
                </c:pt>
                <c:pt idx="27">
                  <c:v>1.6570960000000001</c:v>
                </c:pt>
                <c:pt idx="28">
                  <c:v>1.7485360000000001</c:v>
                </c:pt>
                <c:pt idx="29">
                  <c:v>1.636776</c:v>
                </c:pt>
                <c:pt idx="30">
                  <c:v>1.5087600000000001</c:v>
                </c:pt>
                <c:pt idx="31">
                  <c:v>1.303528</c:v>
                </c:pt>
                <c:pt idx="32">
                  <c:v>0.18491199999999999</c:v>
                </c:pt>
                <c:pt idx="33">
                  <c:v>3.048E-2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489856"/>
        <c:axId val="160491776"/>
      </c:scatterChart>
      <c:valAx>
        <c:axId val="160489856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815"/>
              <c:y val="0.9218409230834534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60491776"/>
        <c:crosses val="autoZero"/>
        <c:crossBetween val="midCat"/>
        <c:minorUnit val="1"/>
      </c:valAx>
      <c:valAx>
        <c:axId val="160491776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48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60489856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Wmj254_2M16_FC1.2 (Slip Compensated)</a:t>
            </a:r>
          </a:p>
        </c:rich>
      </c:tx>
      <c:layout>
        <c:manualLayout>
          <c:xMode val="edge"/>
          <c:yMode val="edge"/>
          <c:x val="0.27077298960369561"/>
          <c:y val="1.67117989412680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276750150028375"/>
          <c:y val="9.2045496227755513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wmj254_2M16_FC1.2 (Slip Compensated)</c:v>
          </c:tx>
          <c:marker>
            <c:symbol val="none"/>
          </c:marker>
          <c:xVal>
            <c:numRef>
              <c:f>'M-R data'!$Q$10:$Q$43</c:f>
              <c:numCache>
                <c:formatCode>0.00</c:formatCode>
                <c:ptCount val="34"/>
                <c:pt idx="0">
                  <c:v>0</c:v>
                </c:pt>
                <c:pt idx="1">
                  <c:v>0.97557500000127162</c:v>
                </c:pt>
                <c:pt idx="2">
                  <c:v>4.0227500002746588</c:v>
                </c:pt>
                <c:pt idx="3">
                  <c:v>6.4949375080510778</c:v>
                </c:pt>
                <c:pt idx="4">
                  <c:v>9.1652587216233954</c:v>
                </c:pt>
                <c:pt idx="5">
                  <c:v>2.6907203567853268</c:v>
                </c:pt>
                <c:pt idx="6">
                  <c:v>9.5859468561081584</c:v>
                </c:pt>
                <c:pt idx="7">
                  <c:v>12.61832321591918</c:v>
                </c:pt>
                <c:pt idx="8">
                  <c:v>14.570387287817354</c:v>
                </c:pt>
                <c:pt idx="9">
                  <c:v>14.697687287817354</c:v>
                </c:pt>
                <c:pt idx="10">
                  <c:v>18.616887287817356</c:v>
                </c:pt>
                <c:pt idx="11">
                  <c:v>18.636887287817355</c:v>
                </c:pt>
                <c:pt idx="12">
                  <c:v>21.936887287817356</c:v>
                </c:pt>
                <c:pt idx="13">
                  <c:v>9.7338872878173532</c:v>
                </c:pt>
                <c:pt idx="14">
                  <c:v>9.504887287817354</c:v>
                </c:pt>
                <c:pt idx="15">
                  <c:v>25.274887287817354</c:v>
                </c:pt>
                <c:pt idx="16">
                  <c:v>25.407887287817356</c:v>
                </c:pt>
                <c:pt idx="17">
                  <c:v>29.836887287817355</c:v>
                </c:pt>
                <c:pt idx="18">
                  <c:v>31.974487287817354</c:v>
                </c:pt>
                <c:pt idx="19">
                  <c:v>14.616087287817352</c:v>
                </c:pt>
                <c:pt idx="20">
                  <c:v>14.172787287817355</c:v>
                </c:pt>
                <c:pt idx="21">
                  <c:v>32.569187287817357</c:v>
                </c:pt>
                <c:pt idx="22">
                  <c:v>32.697387287817349</c:v>
                </c:pt>
                <c:pt idx="23">
                  <c:v>39.486887287817353</c:v>
                </c:pt>
                <c:pt idx="24">
                  <c:v>40.266887287817354</c:v>
                </c:pt>
                <c:pt idx="25">
                  <c:v>46.783887287817358</c:v>
                </c:pt>
                <c:pt idx="26">
                  <c:v>49.02688728781736</c:v>
                </c:pt>
                <c:pt idx="27">
                  <c:v>55.998887287817354</c:v>
                </c:pt>
                <c:pt idx="28">
                  <c:v>61.253887287817363</c:v>
                </c:pt>
                <c:pt idx="29">
                  <c:v>62.644887287817355</c:v>
                </c:pt>
                <c:pt idx="30">
                  <c:v>62.327887287817362</c:v>
                </c:pt>
                <c:pt idx="31">
                  <c:v>61.79188728781736</c:v>
                </c:pt>
                <c:pt idx="32">
                  <c:v>35.208987287817358</c:v>
                </c:pt>
                <c:pt idx="33">
                  <c:v>23.629687287817355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0.14427199999999998</c:v>
                </c:pt>
                <c:pt idx="2">
                  <c:v>0.49479200000000001</c:v>
                </c:pt>
                <c:pt idx="3">
                  <c:v>0.69596000000000002</c:v>
                </c:pt>
                <c:pt idx="4">
                  <c:v>0.74675999999999998</c:v>
                </c:pt>
                <c:pt idx="5">
                  <c:v>7.8231999999999996E-2</c:v>
                </c:pt>
                <c:pt idx="6">
                  <c:v>0.8006080000000001</c:v>
                </c:pt>
                <c:pt idx="7">
                  <c:v>0.94386400000000004</c:v>
                </c:pt>
                <c:pt idx="8">
                  <c:v>1.0668</c:v>
                </c:pt>
                <c:pt idx="9">
                  <c:v>1.0322560000000001</c:v>
                </c:pt>
                <c:pt idx="10">
                  <c:v>1.1948159999999999</c:v>
                </c:pt>
                <c:pt idx="11">
                  <c:v>1.167384</c:v>
                </c:pt>
                <c:pt idx="12">
                  <c:v>1.3553440000000001</c:v>
                </c:pt>
                <c:pt idx="13">
                  <c:v>0.30987999999999999</c:v>
                </c:pt>
                <c:pt idx="14">
                  <c:v>0.324104</c:v>
                </c:pt>
                <c:pt idx="15">
                  <c:v>1.423416</c:v>
                </c:pt>
                <c:pt idx="16">
                  <c:v>1.3390880000000001</c:v>
                </c:pt>
                <c:pt idx="17">
                  <c:v>1.5250159999999999</c:v>
                </c:pt>
                <c:pt idx="18">
                  <c:v>1.5666720000000001</c:v>
                </c:pt>
                <c:pt idx="19">
                  <c:v>0.32207200000000002</c:v>
                </c:pt>
                <c:pt idx="20">
                  <c:v>0.33832800000000002</c:v>
                </c:pt>
                <c:pt idx="21">
                  <c:v>1.5372079999999999</c:v>
                </c:pt>
                <c:pt idx="22">
                  <c:v>1.449832</c:v>
                </c:pt>
                <c:pt idx="23">
                  <c:v>1.6134080000000002</c:v>
                </c:pt>
                <c:pt idx="24">
                  <c:v>1.4965680000000001</c:v>
                </c:pt>
                <c:pt idx="25">
                  <c:v>1.61036</c:v>
                </c:pt>
                <c:pt idx="26">
                  <c:v>1.4528799999999999</c:v>
                </c:pt>
                <c:pt idx="27">
                  <c:v>1.6926559999999999</c:v>
                </c:pt>
                <c:pt idx="28">
                  <c:v>1.781048</c:v>
                </c:pt>
                <c:pt idx="29">
                  <c:v>1.680464</c:v>
                </c:pt>
                <c:pt idx="30">
                  <c:v>1.557528</c:v>
                </c:pt>
                <c:pt idx="31">
                  <c:v>1.349248</c:v>
                </c:pt>
                <c:pt idx="32">
                  <c:v>0.24282399999999998</c:v>
                </c:pt>
                <c:pt idx="33">
                  <c:v>3.2511999999999999E-2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021760"/>
        <c:axId val="162023680"/>
      </c:scatterChart>
      <c:valAx>
        <c:axId val="162021760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826"/>
              <c:y val="0.9218409230834535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62023680"/>
        <c:crosses val="autoZero"/>
        <c:crossBetween val="midCat"/>
        <c:minorUnit val="1"/>
      </c:valAx>
      <c:valAx>
        <c:axId val="162023680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49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62021760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2" name="Group 409"/>
        <xdr:cNvGrpSpPr>
          <a:grpSpLocks/>
        </xdr:cNvGrpSpPr>
      </xdr:nvGrpSpPr>
      <xdr:grpSpPr bwMode="auto">
        <a:xfrm>
          <a:off x="266699" y="142875"/>
          <a:ext cx="5062051" cy="3324225"/>
          <a:chOff x="2439" y="675"/>
          <a:chExt cx="7245" cy="5142"/>
        </a:xfrm>
      </xdr:grpSpPr>
      <xdr:sp macro="" textlink="">
        <xdr:nvSpPr>
          <xdr:cNvPr id="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20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9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8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8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8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6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6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5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2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5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5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5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4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0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0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4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0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3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1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5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5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9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8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8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4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4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5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5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5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206" name="Group 753"/>
        <xdr:cNvGrpSpPr>
          <a:grpSpLocks/>
        </xdr:cNvGrpSpPr>
      </xdr:nvGrpSpPr>
      <xdr:grpSpPr bwMode="auto">
        <a:xfrm>
          <a:off x="666750" y="13544550"/>
          <a:ext cx="4343400" cy="1876425"/>
          <a:chOff x="2500" y="5997"/>
          <a:chExt cx="6390" cy="2949"/>
        </a:xfrm>
      </xdr:grpSpPr>
      <xdr:sp macro="" textlink="">
        <xdr:nvSpPr>
          <xdr:cNvPr id="207" name="Text Box 846"/>
          <xdr:cNvSpPr txBox="1">
            <a:spLocks noChangeArrowheads="1"/>
          </xdr:cNvSpPr>
        </xdr:nvSpPr>
        <xdr:spPr bwMode="auto">
          <a:xfrm>
            <a:off x="6517" y="8383"/>
            <a:ext cx="1939" cy="41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20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0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21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29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29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29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28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7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7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300" name="Group 1783"/>
        <xdr:cNvGrpSpPr>
          <a:grpSpLocks/>
        </xdr:cNvGrpSpPr>
      </xdr:nvGrpSpPr>
      <xdr:grpSpPr bwMode="auto">
        <a:xfrm>
          <a:off x="219075" y="9686925"/>
          <a:ext cx="5076825" cy="3000375"/>
          <a:chOff x="2530" y="8677"/>
          <a:chExt cx="7393" cy="4728"/>
        </a:xfrm>
      </xdr:grpSpPr>
      <xdr:sp macro="" textlink="">
        <xdr:nvSpPr>
          <xdr:cNvPr id="30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30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4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52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2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3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53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34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52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2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52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2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4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51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51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5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51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51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5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35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5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50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50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6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50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49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36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36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37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37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37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37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37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37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38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49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9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49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38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8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48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8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48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8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48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48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48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39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47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7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47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0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1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46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6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47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1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41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41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42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2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46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42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46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42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42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45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42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45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3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45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5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43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45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3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43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43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43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44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44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44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45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323850</xdr:colOff>
      <xdr:row>95</xdr:row>
      <xdr:rowOff>171450</xdr:rowOff>
    </xdr:to>
    <xdr:grpSp>
      <xdr:nvGrpSpPr>
        <xdr:cNvPr id="534" name="Group 2177"/>
        <xdr:cNvGrpSpPr>
          <a:grpSpLocks/>
        </xdr:cNvGrpSpPr>
      </xdr:nvGrpSpPr>
      <xdr:grpSpPr bwMode="auto">
        <a:xfrm>
          <a:off x="0" y="15544800"/>
          <a:ext cx="2952750" cy="2743200"/>
          <a:chOff x="1196" y="8845"/>
          <a:chExt cx="4351" cy="4315"/>
        </a:xfrm>
      </xdr:grpSpPr>
      <xdr:sp macro="" textlink="">
        <xdr:nvSpPr>
          <xdr:cNvPr id="53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53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53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53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53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6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9" name="Text Box 2222"/>
          <xdr:cNvSpPr txBox="1">
            <a:spLocks noChangeArrowheads="1"/>
          </xdr:cNvSpPr>
        </xdr:nvSpPr>
        <xdr:spPr bwMode="auto">
          <a:xfrm>
            <a:off x="3498" y="12428"/>
            <a:ext cx="2049" cy="40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57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59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0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60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0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60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590550</xdr:colOff>
      <xdr:row>83</xdr:row>
      <xdr:rowOff>114300</xdr:rowOff>
    </xdr:from>
    <xdr:to>
      <xdr:col>8</xdr:col>
      <xdr:colOff>533400</xdr:colOff>
      <xdr:row>95</xdr:row>
      <xdr:rowOff>28575</xdr:rowOff>
    </xdr:to>
    <xdr:grpSp>
      <xdr:nvGrpSpPr>
        <xdr:cNvPr id="614" name="Group 2668"/>
        <xdr:cNvGrpSpPr>
          <a:grpSpLocks/>
        </xdr:cNvGrpSpPr>
      </xdr:nvGrpSpPr>
      <xdr:grpSpPr bwMode="auto">
        <a:xfrm>
          <a:off x="2562225" y="15944850"/>
          <a:ext cx="3228975" cy="2200275"/>
          <a:chOff x="5227" y="9545"/>
          <a:chExt cx="4715" cy="3464"/>
        </a:xfrm>
      </xdr:grpSpPr>
      <xdr:sp macro="" textlink="">
        <xdr:nvSpPr>
          <xdr:cNvPr id="61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61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61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62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62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62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62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4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74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4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7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73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72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71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7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71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71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8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70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70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9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70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9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69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9524</xdr:colOff>
      <xdr:row>26</xdr:row>
      <xdr:rowOff>38100</xdr:rowOff>
    </xdr:from>
    <xdr:to>
      <xdr:col>8</xdr:col>
      <xdr:colOff>561975</xdr:colOff>
      <xdr:row>41</xdr:row>
      <xdr:rowOff>148564</xdr:rowOff>
    </xdr:to>
    <xdr:pic>
      <xdr:nvPicPr>
        <xdr:cNvPr id="752" name="Picture 75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16" t="20440"/>
        <a:stretch/>
      </xdr:blipFill>
      <xdr:spPr>
        <a:xfrm>
          <a:off x="9524" y="4991100"/>
          <a:ext cx="5429251" cy="2967964"/>
        </a:xfrm>
        <a:prstGeom prst="rect">
          <a:avLst/>
        </a:prstGeom>
      </xdr:spPr>
    </xdr:pic>
    <xdr:clientData/>
  </xdr:twoCellAnchor>
  <xdr:twoCellAnchor editAs="oneCell">
    <xdr:from>
      <xdr:col>0</xdr:col>
      <xdr:colOff>409575</xdr:colOff>
      <xdr:row>100</xdr:row>
      <xdr:rowOff>133350</xdr:rowOff>
    </xdr:from>
    <xdr:to>
      <xdr:col>8</xdr:col>
      <xdr:colOff>266065</xdr:colOff>
      <xdr:row>117</xdr:row>
      <xdr:rowOff>38735</xdr:rowOff>
    </xdr:to>
    <xdr:pic>
      <xdr:nvPicPr>
        <xdr:cNvPr id="755" name="Picture 754" descr="DSC_7390.JPG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09575" y="19202400"/>
          <a:ext cx="4733290" cy="31438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0.11546</cdr:x>
      <cdr:y>0.65842</cdr:y>
    </cdr:from>
    <cdr:to>
      <cdr:x>0.16794</cdr:x>
      <cdr:y>0.85622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73944" y="4002880"/>
          <a:ext cx="488155" cy="1202531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0.09828</cdr:x>
      <cdr:y>0.74912</cdr:y>
    </cdr:from>
    <cdr:to>
      <cdr:x>0.20926</cdr:x>
      <cdr:y>0.74912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14196" y="4554274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0.14446</cdr:x>
      <cdr:y>0.70403</cdr:y>
    </cdr:from>
    <cdr:to>
      <cdr:x>0.14446</cdr:x>
      <cdr:y>0.86523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43743" y="4280180"/>
          <a:ext cx="0" cy="98002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0.48489</cdr:x>
      <cdr:y>0.69824</cdr:y>
    </cdr:from>
    <cdr:to>
      <cdr:x>0.67971</cdr:x>
      <cdr:y>0.80478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510201" y="4244993"/>
          <a:ext cx="1812133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0.27 kNm and </a:t>
          </a:r>
        </a:p>
        <a:p xmlns:a="http://schemas.openxmlformats.org/drawingml/2006/main">
          <a:r>
            <a:rPr lang="en-GB" sz="1600">
              <a:sym typeface="Symbol"/>
            </a:rPr>
            <a:t>i = 1.9 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0.11292</cdr:x>
      <cdr:y>0.61695</cdr:y>
    </cdr:from>
    <cdr:to>
      <cdr:x>0.18405</cdr:x>
      <cdr:y>0.85704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50325" y="3750791"/>
          <a:ext cx="661602" cy="1459641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0.1045</cdr:x>
      <cdr:y>0.75169</cdr:y>
    </cdr:from>
    <cdr:to>
      <cdr:x>0.21548</cdr:x>
      <cdr:y>0.75169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72014" y="4569905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0.1445</cdr:x>
      <cdr:y>0.69557</cdr:y>
    </cdr:from>
    <cdr:to>
      <cdr:x>0.14472</cdr:x>
      <cdr:y>0.89031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44032" y="4228742"/>
          <a:ext cx="2046" cy="1183929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0.41658</cdr:x>
      <cdr:y>0.58006</cdr:y>
    </cdr:from>
    <cdr:to>
      <cdr:x>0.6114</cdr:x>
      <cdr:y>0.6866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3874824" y="3526475"/>
          <a:ext cx="1812133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0.26 kNm and </a:t>
          </a:r>
        </a:p>
        <a:p xmlns:a="http://schemas.openxmlformats.org/drawingml/2006/main">
          <a:r>
            <a:rPr lang="en-GB" sz="1600">
              <a:sym typeface="Symbol"/>
            </a:rPr>
            <a:t>i = 1.9 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119"/>
  <sheetViews>
    <sheetView tabSelected="1" view="pageLayout" zoomScaleNormal="100" workbookViewId="0">
      <selection activeCell="I1" sqref="I1"/>
    </sheetView>
  </sheetViews>
  <sheetFormatPr defaultRowHeight="15" x14ac:dyDescent="0.25"/>
  <sheetData>
    <row r="20" spans="1:1" x14ac:dyDescent="0.25">
      <c r="A20" s="62" t="s">
        <v>44</v>
      </c>
    </row>
    <row r="44" spans="1:1" ht="15.75" x14ac:dyDescent="0.25">
      <c r="A44" s="63" t="s">
        <v>48</v>
      </c>
    </row>
    <row r="68" spans="1:9" ht="15.75" customHeight="1" x14ac:dyDescent="0.25">
      <c r="A68" s="64" t="s">
        <v>45</v>
      </c>
      <c r="B68" s="64"/>
      <c r="C68" s="64"/>
      <c r="D68" s="64"/>
      <c r="E68" s="64"/>
      <c r="F68" s="64"/>
      <c r="G68" s="64"/>
      <c r="H68" s="64"/>
      <c r="I68" s="64"/>
    </row>
    <row r="69" spans="1:9" x14ac:dyDescent="0.25">
      <c r="A69" s="64"/>
      <c r="B69" s="64"/>
      <c r="C69" s="64"/>
      <c r="D69" s="64"/>
      <c r="E69" s="64"/>
      <c r="F69" s="64"/>
      <c r="G69" s="64"/>
      <c r="H69" s="64"/>
      <c r="I69" s="64"/>
    </row>
    <row r="96" spans="5:5" x14ac:dyDescent="0.25">
      <c r="E96" t="s">
        <v>46</v>
      </c>
    </row>
    <row r="98" spans="1:9" x14ac:dyDescent="0.25">
      <c r="A98" s="65" t="s">
        <v>47</v>
      </c>
      <c r="B98" s="65"/>
      <c r="C98" s="65"/>
      <c r="D98" s="65"/>
      <c r="E98" s="65"/>
      <c r="F98" s="65"/>
      <c r="G98" s="65"/>
      <c r="H98" s="65"/>
      <c r="I98" s="65"/>
    </row>
    <row r="99" spans="1:9" x14ac:dyDescent="0.25">
      <c r="A99" s="65"/>
      <c r="B99" s="65"/>
      <c r="C99" s="65"/>
      <c r="D99" s="65"/>
      <c r="E99" s="65"/>
      <c r="F99" s="65"/>
      <c r="G99" s="65"/>
      <c r="H99" s="65"/>
      <c r="I99" s="65"/>
    </row>
    <row r="119" spans="1:9" x14ac:dyDescent="0.25">
      <c r="A119" s="66" t="s">
        <v>49</v>
      </c>
      <c r="B119" s="66"/>
      <c r="C119" s="66"/>
      <c r="D119" s="66"/>
      <c r="E119" s="66"/>
      <c r="F119" s="66"/>
      <c r="G119" s="66"/>
      <c r="H119" s="66"/>
      <c r="I119" s="66"/>
    </row>
  </sheetData>
  <mergeCells count="3">
    <mergeCell ref="A68:I69"/>
    <mergeCell ref="A98:I99"/>
    <mergeCell ref="A119:I119"/>
  </mergeCells>
  <pageMargins left="0.7" right="0.7" top="0.75" bottom="0.75" header="0.3" footer="0.3"/>
  <pageSetup paperSize="9" orientation="portrait" r:id="rId1"/>
  <headerFooter>
    <oddHeader>&amp;L&amp;"-,Bold"Test Ref:  wmj254_2M16_FC1-2&amp;R&amp;"-,Bold"Test date: 17th November 2011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view="pageLayout" zoomScaleNormal="112" workbookViewId="0">
      <selection activeCell="K2" sqref="K2"/>
    </sheetView>
  </sheetViews>
  <sheetFormatPr defaultRowHeight="15" x14ac:dyDescent="0.25"/>
  <cols>
    <col min="1" max="1" width="4.85546875" style="1" customWidth="1"/>
    <col min="2" max="2" width="8.5703125" style="1" customWidth="1"/>
    <col min="3" max="3" width="8.85546875" style="1" customWidth="1"/>
    <col min="4" max="4" width="9" style="1" customWidth="1"/>
    <col min="5" max="5" width="8.28515625" style="1" customWidth="1"/>
    <col min="6" max="6" width="8.5703125" style="1" customWidth="1"/>
    <col min="7" max="7" width="9.28515625" style="1" customWidth="1"/>
    <col min="8" max="10" width="7.28515625" style="1" customWidth="1"/>
    <col min="11" max="11" width="7.7109375" style="1" customWidth="1"/>
    <col min="12" max="12" width="11.7109375" style="1" customWidth="1"/>
    <col min="13" max="13" width="8.7109375" style="1" customWidth="1"/>
    <col min="14" max="14" width="9.42578125" style="1" customWidth="1"/>
    <col min="15" max="15" width="9.7109375" style="1" customWidth="1"/>
    <col min="16" max="16" width="8.85546875" style="1" customWidth="1"/>
    <col min="17" max="17" width="9.42578125" style="1" customWidth="1"/>
    <col min="18" max="18" width="9.85546875" style="1" customWidth="1"/>
    <col min="19" max="19" width="8.7109375" style="1" customWidth="1"/>
    <col min="20" max="20" width="8.5703125" style="1" customWidth="1"/>
    <col min="21" max="21" width="10.5703125" style="1" customWidth="1"/>
    <col min="22" max="22" width="12.85546875" style="1" customWidth="1"/>
    <col min="23" max="16384" width="9.140625" style="1"/>
  </cols>
  <sheetData>
    <row r="1" spans="1:22" x14ac:dyDescent="0.25">
      <c r="B1" s="4" t="s">
        <v>25</v>
      </c>
      <c r="D1" s="4"/>
      <c r="G1" s="4" t="s">
        <v>26</v>
      </c>
      <c r="N1" s="4" t="s">
        <v>25</v>
      </c>
      <c r="P1" s="4"/>
      <c r="Q1" s="4"/>
      <c r="R1" s="4" t="s">
        <v>26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67" t="s">
        <v>11</v>
      </c>
      <c r="B5" s="67" t="s">
        <v>12</v>
      </c>
      <c r="C5" s="14"/>
      <c r="D5" s="13"/>
      <c r="E5" s="13"/>
      <c r="F5" s="10" t="s">
        <v>14</v>
      </c>
      <c r="G5" s="10"/>
      <c r="H5" s="13"/>
      <c r="I5" s="13"/>
      <c r="J5" s="13"/>
      <c r="K5" s="13"/>
      <c r="L5" s="7"/>
      <c r="M5" s="13"/>
      <c r="N5" s="13"/>
      <c r="O5" s="13"/>
      <c r="P5" s="10" t="s">
        <v>15</v>
      </c>
      <c r="Q5" s="10"/>
      <c r="R5" s="13"/>
      <c r="S5" s="13"/>
      <c r="T5" s="13"/>
      <c r="U5" s="13"/>
      <c r="V5" s="7"/>
    </row>
    <row r="6" spans="1:22" ht="93" customHeight="1" thickTop="1" thickBot="1" x14ac:dyDescent="0.3">
      <c r="A6" s="68"/>
      <c r="B6" s="68"/>
      <c r="C6" s="2" t="s">
        <v>0</v>
      </c>
      <c r="D6" s="2" t="s">
        <v>20</v>
      </c>
      <c r="E6" s="18" t="s">
        <v>22</v>
      </c>
      <c r="F6" s="18" t="s">
        <v>27</v>
      </c>
      <c r="G6" s="18" t="s">
        <v>36</v>
      </c>
      <c r="H6" s="2" t="s">
        <v>10</v>
      </c>
      <c r="I6" s="2" t="s">
        <v>1</v>
      </c>
      <c r="J6" s="30" t="s">
        <v>2</v>
      </c>
      <c r="K6" s="36" t="s">
        <v>18</v>
      </c>
      <c r="L6" s="35" t="s">
        <v>29</v>
      </c>
      <c r="M6" s="32" t="s">
        <v>3</v>
      </c>
      <c r="N6" s="2" t="s">
        <v>13</v>
      </c>
      <c r="O6" s="50" t="s">
        <v>23</v>
      </c>
      <c r="P6" s="50" t="s">
        <v>28</v>
      </c>
      <c r="Q6" s="50" t="s">
        <v>37</v>
      </c>
      <c r="R6" s="2" t="s">
        <v>4</v>
      </c>
      <c r="S6" s="2" t="s">
        <v>5</v>
      </c>
      <c r="T6" s="3" t="s">
        <v>6</v>
      </c>
      <c r="U6" s="36" t="s">
        <v>19</v>
      </c>
      <c r="V6" s="3" t="s">
        <v>30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19" t="s">
        <v>17</v>
      </c>
      <c r="F7" s="19" t="s">
        <v>8</v>
      </c>
      <c r="G7" s="19" t="s">
        <v>8</v>
      </c>
      <c r="H7" s="5" t="s">
        <v>9</v>
      </c>
      <c r="I7" s="5" t="s">
        <v>9</v>
      </c>
      <c r="J7" s="31" t="s">
        <v>9</v>
      </c>
      <c r="K7" s="35" t="s">
        <v>9</v>
      </c>
      <c r="L7" s="37" t="s">
        <v>8</v>
      </c>
      <c r="M7" s="33" t="s">
        <v>7</v>
      </c>
      <c r="N7" s="5" t="s">
        <v>8</v>
      </c>
      <c r="O7" s="51" t="s">
        <v>17</v>
      </c>
      <c r="P7" s="51" t="s">
        <v>8</v>
      </c>
      <c r="Q7" s="51" t="s">
        <v>8</v>
      </c>
      <c r="R7" s="5" t="s">
        <v>9</v>
      </c>
      <c r="S7" s="5" t="s">
        <v>9</v>
      </c>
      <c r="T7" s="6" t="s">
        <v>9</v>
      </c>
      <c r="U7" s="35" t="s">
        <v>9</v>
      </c>
      <c r="V7" s="5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20">
        <v>5</v>
      </c>
      <c r="F8" s="21">
        <v>6</v>
      </c>
      <c r="G8" s="20">
        <v>7</v>
      </c>
      <c r="H8" s="12">
        <v>8</v>
      </c>
      <c r="I8" s="11">
        <v>9</v>
      </c>
      <c r="J8" s="34">
        <v>10</v>
      </c>
      <c r="K8" s="11">
        <v>11</v>
      </c>
      <c r="L8" s="12">
        <v>12</v>
      </c>
      <c r="M8" s="11">
        <v>13</v>
      </c>
      <c r="N8" s="12">
        <v>14</v>
      </c>
      <c r="O8" s="52">
        <v>15</v>
      </c>
      <c r="P8" s="53">
        <v>16</v>
      </c>
      <c r="Q8" s="52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22"/>
      <c r="F9" s="23"/>
      <c r="G9" s="23"/>
      <c r="H9" s="16"/>
      <c r="I9" s="16"/>
      <c r="J9" s="16"/>
      <c r="K9" s="16"/>
      <c r="L9" s="16"/>
      <c r="M9" s="16"/>
      <c r="N9" s="16"/>
      <c r="O9" s="26"/>
      <c r="P9" s="27"/>
      <c r="Q9" s="27"/>
      <c r="R9" s="16"/>
      <c r="S9" s="16"/>
      <c r="T9" s="16"/>
      <c r="U9" s="16"/>
      <c r="V9" s="16"/>
    </row>
    <row r="10" spans="1:22" ht="15.75" thickBot="1" x14ac:dyDescent="0.3">
      <c r="A10" s="17"/>
      <c r="B10" s="38">
        <v>0</v>
      </c>
      <c r="C10" s="38">
        <v>0</v>
      </c>
      <c r="D10" s="38">
        <v>0</v>
      </c>
      <c r="E10" s="24">
        <f t="shared" ref="E10:E15" si="0">C10*$E$3</f>
        <v>0</v>
      </c>
      <c r="F10" s="25">
        <f t="shared" ref="F10:F43" si="1">ABS(D10-B10)</f>
        <v>0</v>
      </c>
      <c r="G10" s="25">
        <f>F10-L10</f>
        <v>0</v>
      </c>
      <c r="H10" s="38">
        <v>0</v>
      </c>
      <c r="I10" s="38">
        <v>0</v>
      </c>
      <c r="J10" s="38">
        <v>0</v>
      </c>
      <c r="K10" s="38">
        <v>0</v>
      </c>
      <c r="L10" s="38">
        <f>ABS(1000*ATAN((J10-I10)/128))</f>
        <v>0</v>
      </c>
      <c r="M10" s="38">
        <v>0</v>
      </c>
      <c r="N10" s="38">
        <v>0</v>
      </c>
      <c r="O10" s="28">
        <f t="shared" ref="O10:O43" si="2">M10*$E$3</f>
        <v>0</v>
      </c>
      <c r="P10" s="29">
        <f t="shared" ref="P10:P43" si="3">ABS(N10-B10)</f>
        <v>0</v>
      </c>
      <c r="Q10" s="29">
        <f>P10-V10</f>
        <v>0</v>
      </c>
      <c r="R10" s="38">
        <v>0</v>
      </c>
      <c r="S10" s="38">
        <v>0</v>
      </c>
      <c r="T10" s="38">
        <v>0</v>
      </c>
      <c r="U10" s="38">
        <v>0</v>
      </c>
      <c r="V10" s="38">
        <f>ABS(1000*ATAN((T10-S10)/128))</f>
        <v>0</v>
      </c>
    </row>
    <row r="11" spans="1:22" ht="15.75" thickBot="1" x14ac:dyDescent="0.3">
      <c r="A11" s="17"/>
      <c r="B11" s="38">
        <v>-1.264</v>
      </c>
      <c r="C11" s="38">
        <v>0.20399999999999999</v>
      </c>
      <c r="D11" s="38">
        <v>-2.605</v>
      </c>
      <c r="E11" s="24">
        <f t="shared" si="0"/>
        <v>0.20726399999999998</v>
      </c>
      <c r="F11" s="25">
        <f t="shared" si="1"/>
        <v>1.341</v>
      </c>
      <c r="G11" s="25">
        <f t="shared" ref="G11:G19" si="4">F11-L11</f>
        <v>1.333187500000159</v>
      </c>
      <c r="H11" s="38">
        <v>2.4620000000000002</v>
      </c>
      <c r="I11" s="38">
        <v>-2E-3</v>
      </c>
      <c r="J11" s="38">
        <v>-3.0000000000000001E-3</v>
      </c>
      <c r="K11" s="38">
        <v>2.7E-2</v>
      </c>
      <c r="L11" s="38">
        <f t="shared" ref="L11:L43" si="5">ABS(1000*ATAN((J11-I11)/128))</f>
        <v>7.8124999998410542E-3</v>
      </c>
      <c r="M11" s="38">
        <v>0.14199999999999999</v>
      </c>
      <c r="N11" s="38">
        <v>-0.27279999999999999</v>
      </c>
      <c r="O11" s="28">
        <f t="shared" si="2"/>
        <v>0.14427199999999998</v>
      </c>
      <c r="P11" s="29">
        <f t="shared" si="3"/>
        <v>0.99120000000000008</v>
      </c>
      <c r="Q11" s="29">
        <f t="shared" ref="Q11:Q19" si="6">P11-V11</f>
        <v>0.97557500000127162</v>
      </c>
      <c r="R11" s="38">
        <v>-0.83799999999999997</v>
      </c>
      <c r="S11" s="38">
        <v>-6.0000000000000001E-3</v>
      </c>
      <c r="T11" s="38">
        <v>-4.0000000000000001E-3</v>
      </c>
      <c r="U11" s="38">
        <v>4.1000000000000003E-3</v>
      </c>
      <c r="V11" s="38">
        <f t="shared" ref="V11:V43" si="7">ABS(1000*ATAN((T11-S11)/128))</f>
        <v>1.5624999998728434E-2</v>
      </c>
    </row>
    <row r="12" spans="1:22" s="59" customFormat="1" ht="15.75" thickBot="1" x14ac:dyDescent="0.3">
      <c r="A12" s="57"/>
      <c r="B12" s="58">
        <v>-0.17599999999999999</v>
      </c>
      <c r="C12" s="58">
        <v>0.44400000000000001</v>
      </c>
      <c r="D12" s="58">
        <v>-3.5950000000000002</v>
      </c>
      <c r="E12" s="60">
        <f t="shared" si="0"/>
        <v>0.451104</v>
      </c>
      <c r="F12" s="60">
        <f t="shared" si="1"/>
        <v>3.419</v>
      </c>
      <c r="G12" s="60">
        <f t="shared" si="4"/>
        <v>3.2080625031285286</v>
      </c>
      <c r="H12" s="58">
        <v>3.4319999999999999</v>
      </c>
      <c r="I12" s="58">
        <v>-5.8999999999999997E-2</v>
      </c>
      <c r="J12" s="58">
        <v>-3.2000000000000001E-2</v>
      </c>
      <c r="K12" s="58">
        <v>4.5999999999999999E-2</v>
      </c>
      <c r="L12" s="58">
        <f t="shared" si="5"/>
        <v>0.21093749687147145</v>
      </c>
      <c r="M12" s="58">
        <v>0.48699999999999999</v>
      </c>
      <c r="N12" s="58">
        <v>3.9405000000000001</v>
      </c>
      <c r="O12" s="61">
        <f t="shared" si="2"/>
        <v>0.49479200000000001</v>
      </c>
      <c r="P12" s="61">
        <f t="shared" si="3"/>
        <v>4.1165000000000003</v>
      </c>
      <c r="Q12" s="61">
        <f t="shared" si="6"/>
        <v>4.0227500002746588</v>
      </c>
      <c r="R12" s="58">
        <v>3.5219999999999998</v>
      </c>
      <c r="S12" s="58">
        <v>-5.8999999999999997E-2</v>
      </c>
      <c r="T12" s="58">
        <v>-4.7E-2</v>
      </c>
      <c r="U12" s="58">
        <v>3.9199999999999999E-2</v>
      </c>
      <c r="V12" s="58">
        <f t="shared" si="7"/>
        <v>9.3749999725341773E-2</v>
      </c>
    </row>
    <row r="13" spans="1:22" ht="15.75" thickBot="1" x14ac:dyDescent="0.3">
      <c r="A13" s="17"/>
      <c r="B13" s="38">
        <v>-0.86</v>
      </c>
      <c r="C13" s="38">
        <v>0.64400000000000002</v>
      </c>
      <c r="D13" s="38">
        <v>-7.1280000000000001</v>
      </c>
      <c r="E13" s="24">
        <f t="shared" si="0"/>
        <v>0.654304</v>
      </c>
      <c r="F13" s="25">
        <f t="shared" si="1"/>
        <v>6.2679999999999998</v>
      </c>
      <c r="G13" s="25">
        <f t="shared" si="4"/>
        <v>5.8851875186998033</v>
      </c>
      <c r="H13" s="38">
        <v>6.6449999999999996</v>
      </c>
      <c r="I13" s="38">
        <v>-7.8E-2</v>
      </c>
      <c r="J13" s="38">
        <v>-2.9000000000000001E-2</v>
      </c>
      <c r="K13" s="38">
        <v>8.5999999999999993E-2</v>
      </c>
      <c r="L13" s="38">
        <f t="shared" si="5"/>
        <v>0.38281248130019668</v>
      </c>
      <c r="M13" s="38">
        <v>0.68500000000000005</v>
      </c>
      <c r="N13" s="38">
        <v>5.9240000000000004</v>
      </c>
      <c r="O13" s="28">
        <f t="shared" si="2"/>
        <v>0.69596000000000002</v>
      </c>
      <c r="P13" s="29">
        <f t="shared" si="3"/>
        <v>6.7840000000000007</v>
      </c>
      <c r="Q13" s="29">
        <f t="shared" si="6"/>
        <v>6.4949375080510778</v>
      </c>
      <c r="R13" s="38">
        <v>5.1239999999999997</v>
      </c>
      <c r="S13" s="38">
        <v>-0.08</v>
      </c>
      <c r="T13" s="38">
        <v>-4.2999999999999997E-2</v>
      </c>
      <c r="U13" s="38">
        <v>6.1699999999999998E-2</v>
      </c>
      <c r="V13" s="38">
        <f t="shared" si="7"/>
        <v>0.28906249194892292</v>
      </c>
    </row>
    <row r="14" spans="1:22" ht="15.75" thickBot="1" x14ac:dyDescent="0.3">
      <c r="A14" s="17"/>
      <c r="B14" s="38">
        <v>-2.0190000000000001</v>
      </c>
      <c r="C14" s="38">
        <v>0.69599999999999995</v>
      </c>
      <c r="D14" s="38">
        <v>-10.314</v>
      </c>
      <c r="E14" s="24">
        <f t="shared" si="0"/>
        <v>0.70713599999999999</v>
      </c>
      <c r="F14" s="25">
        <f t="shared" si="1"/>
        <v>8.2949999999999999</v>
      </c>
      <c r="G14" s="25">
        <f t="shared" si="4"/>
        <v>7.6465625908830734</v>
      </c>
      <c r="H14" s="38">
        <v>9.4589999999999996</v>
      </c>
      <c r="I14" s="38">
        <v>-0.11600000000000001</v>
      </c>
      <c r="J14" s="38">
        <v>-3.3000000000000002E-2</v>
      </c>
      <c r="K14" s="38">
        <v>0.10100000000000001</v>
      </c>
      <c r="L14" s="38">
        <f t="shared" si="5"/>
        <v>0.64843740911692693</v>
      </c>
      <c r="M14" s="38">
        <v>0.73499999999999999</v>
      </c>
      <c r="N14" s="38">
        <v>10.115</v>
      </c>
      <c r="O14" s="28">
        <f t="shared" si="2"/>
        <v>0.74675999999999998</v>
      </c>
      <c r="P14" s="29">
        <f t="shared" si="3"/>
        <v>12.134</v>
      </c>
      <c r="Q14" s="29">
        <f t="shared" si="6"/>
        <v>9.1652587216233954</v>
      </c>
      <c r="R14" s="38">
        <v>8.2970000000000006</v>
      </c>
      <c r="S14" s="38">
        <v>-0.26</v>
      </c>
      <c r="T14" s="38">
        <v>0.12</v>
      </c>
      <c r="U14" s="38">
        <v>-9.4000000000000004E-3</v>
      </c>
      <c r="V14" s="38">
        <f t="shared" si="7"/>
        <v>2.9687412783766058</v>
      </c>
    </row>
    <row r="15" spans="1:22" ht="15.75" thickBot="1" x14ac:dyDescent="0.3">
      <c r="A15" s="17"/>
      <c r="B15" s="38">
        <v>-0.63500000000000001</v>
      </c>
      <c r="C15" s="38">
        <v>3.2000000000000001E-2</v>
      </c>
      <c r="D15" s="38">
        <v>-2.3210999999999999</v>
      </c>
      <c r="E15" s="24">
        <f t="shared" si="0"/>
        <v>3.2511999999999999E-2</v>
      </c>
      <c r="F15" s="25">
        <f t="shared" si="1"/>
        <v>1.6860999999999999</v>
      </c>
      <c r="G15" s="25">
        <f t="shared" si="4"/>
        <v>1.2486000279134082</v>
      </c>
      <c r="H15" s="38">
        <v>2.13</v>
      </c>
      <c r="I15" s="38">
        <v>-0.112</v>
      </c>
      <c r="J15" s="38">
        <v>-5.6000000000000001E-2</v>
      </c>
      <c r="K15" s="38">
        <v>9.4999999999999998E-3</v>
      </c>
      <c r="L15" s="38">
        <f t="shared" si="5"/>
        <v>0.43749997208659175</v>
      </c>
      <c r="M15" s="38">
        <v>7.6999999999999999E-2</v>
      </c>
      <c r="N15" s="38">
        <v>4.9229000000000003</v>
      </c>
      <c r="O15" s="28">
        <f t="shared" si="2"/>
        <v>7.8231999999999996E-2</v>
      </c>
      <c r="P15" s="29">
        <f t="shared" si="3"/>
        <v>5.5579000000000001</v>
      </c>
      <c r="Q15" s="29">
        <f t="shared" si="6"/>
        <v>2.6907203567853268</v>
      </c>
      <c r="R15" s="38">
        <v>3.895</v>
      </c>
      <c r="S15" s="38">
        <v>-0.248</v>
      </c>
      <c r="T15" s="38">
        <v>0.11899999999999999</v>
      </c>
      <c r="U15" s="38">
        <v>-8.4699999999999998E-2</v>
      </c>
      <c r="V15" s="38">
        <f t="shared" si="7"/>
        <v>2.8671796432146732</v>
      </c>
    </row>
    <row r="16" spans="1:22" ht="15.75" thickBot="1" x14ac:dyDescent="0.3">
      <c r="A16" s="17"/>
      <c r="B16" s="39">
        <v>-1.5349999999999999</v>
      </c>
      <c r="C16" s="39">
        <v>0.752</v>
      </c>
      <c r="D16" s="39">
        <v>-10.365</v>
      </c>
      <c r="E16" s="24">
        <f>C16*$E$3</f>
        <v>0.76403200000000004</v>
      </c>
      <c r="F16" s="25">
        <f t="shared" si="1"/>
        <v>8.83</v>
      </c>
      <c r="G16" s="25">
        <f t="shared" si="4"/>
        <v>8.0956251320177284</v>
      </c>
      <c r="H16" s="39">
        <v>9.4719999999999995</v>
      </c>
      <c r="I16" s="39">
        <v>-0.124</v>
      </c>
      <c r="J16" s="39">
        <v>-0.03</v>
      </c>
      <c r="K16" s="38">
        <v>0.106</v>
      </c>
      <c r="L16" s="38">
        <f t="shared" si="5"/>
        <v>0.73437486798227136</v>
      </c>
      <c r="M16" s="39">
        <v>0.78800000000000003</v>
      </c>
      <c r="N16" s="39">
        <v>11.09</v>
      </c>
      <c r="O16" s="28">
        <f t="shared" si="2"/>
        <v>0.8006080000000001</v>
      </c>
      <c r="P16" s="29">
        <f t="shared" si="3"/>
        <v>12.625</v>
      </c>
      <c r="Q16" s="29">
        <f t="shared" si="6"/>
        <v>9.5859468561081584</v>
      </c>
      <c r="R16" s="39">
        <v>9.1980000000000004</v>
      </c>
      <c r="S16" s="39">
        <v>-0.27</v>
      </c>
      <c r="T16" s="38">
        <v>0.11899999999999999</v>
      </c>
      <c r="U16" s="39">
        <v>-4.3E-3</v>
      </c>
      <c r="V16" s="38">
        <f t="shared" si="7"/>
        <v>3.0390531438918424</v>
      </c>
    </row>
    <row r="17" spans="1:22" ht="15.75" thickBot="1" x14ac:dyDescent="0.3">
      <c r="A17" s="17"/>
      <c r="B17" s="40">
        <v>-0.46</v>
      </c>
      <c r="C17" s="40">
        <v>0.89900000000000002</v>
      </c>
      <c r="D17" s="40">
        <v>-13.689</v>
      </c>
      <c r="E17" s="24">
        <f t="shared" ref="E17:E43" si="8">C17*$E$3</f>
        <v>0.91338400000000008</v>
      </c>
      <c r="F17" s="25">
        <f t="shared" si="1"/>
        <v>13.228999999999999</v>
      </c>
      <c r="G17" s="25">
        <f t="shared" si="4"/>
        <v>11.213377729649565</v>
      </c>
      <c r="H17" s="40">
        <v>12.175000000000001</v>
      </c>
      <c r="I17" s="40">
        <v>-0.28399999999999997</v>
      </c>
      <c r="J17" s="40">
        <v>-2.5999999999999999E-2</v>
      </c>
      <c r="K17" s="38">
        <v>0.114</v>
      </c>
      <c r="L17" s="38">
        <f t="shared" si="5"/>
        <v>2.0156222703504341</v>
      </c>
      <c r="M17" s="40">
        <v>0.92900000000000005</v>
      </c>
      <c r="N17" s="40">
        <v>15.337999999999999</v>
      </c>
      <c r="O17" s="28">
        <f t="shared" si="2"/>
        <v>0.94386400000000004</v>
      </c>
      <c r="P17" s="29">
        <f t="shared" si="3"/>
        <v>15.798</v>
      </c>
      <c r="Q17" s="29">
        <f t="shared" si="6"/>
        <v>12.61832321591918</v>
      </c>
      <c r="R17" s="40">
        <v>12.946999999999999</v>
      </c>
      <c r="S17" s="40">
        <v>-0.27600000000000002</v>
      </c>
      <c r="T17" s="38">
        <v>0.13100000000000001</v>
      </c>
      <c r="U17" s="40">
        <v>2.4299999999999999E-2</v>
      </c>
      <c r="V17" s="38">
        <f t="shared" si="7"/>
        <v>3.17967678408082</v>
      </c>
    </row>
    <row r="18" spans="1:22" ht="15.75" thickBot="1" x14ac:dyDescent="0.3">
      <c r="A18" s="17"/>
      <c r="B18" s="40">
        <v>-0.4</v>
      </c>
      <c r="C18" s="40">
        <v>1.0189999999999999</v>
      </c>
      <c r="D18" s="40">
        <v>-15.618</v>
      </c>
      <c r="E18" s="24">
        <f t="shared" si="8"/>
        <v>1.035304</v>
      </c>
      <c r="F18" s="25">
        <f t="shared" si="1"/>
        <v>15.218</v>
      </c>
      <c r="G18" s="25">
        <f t="shared" si="4"/>
        <v>13.07737826963543</v>
      </c>
      <c r="H18" s="40">
        <v>13.861000000000001</v>
      </c>
      <c r="I18" s="40">
        <v>-0.3</v>
      </c>
      <c r="J18" s="40">
        <v>-2.5999999999999999E-2</v>
      </c>
      <c r="K18" s="38">
        <v>0.1396</v>
      </c>
      <c r="L18" s="38">
        <f t="shared" si="5"/>
        <v>2.1406217303645696</v>
      </c>
      <c r="M18" s="40">
        <v>1.05</v>
      </c>
      <c r="N18" s="40">
        <v>17.4985</v>
      </c>
      <c r="O18" s="28">
        <f t="shared" si="2"/>
        <v>1.0668</v>
      </c>
      <c r="P18" s="29">
        <f t="shared" si="3"/>
        <v>17.898499999999999</v>
      </c>
      <c r="Q18" s="29">
        <f t="shared" si="6"/>
        <v>14.570387287817354</v>
      </c>
      <c r="R18" s="40">
        <v>14.766999999999999</v>
      </c>
      <c r="S18" s="40">
        <v>-0.28299999999999997</v>
      </c>
      <c r="T18" s="38">
        <v>0.14299999999999999</v>
      </c>
      <c r="U18" s="40">
        <v>4.3200000000000002E-2</v>
      </c>
      <c r="V18" s="38">
        <f t="shared" si="7"/>
        <v>3.3281127121826453</v>
      </c>
    </row>
    <row r="19" spans="1:22" ht="15.75" thickBot="1" x14ac:dyDescent="0.3">
      <c r="A19" s="17"/>
      <c r="B19" s="40">
        <v>-0.47</v>
      </c>
      <c r="C19" s="40">
        <v>0.98099999999999998</v>
      </c>
      <c r="D19" s="40">
        <v>-15.706</v>
      </c>
      <c r="E19" s="48">
        <f t="shared" si="8"/>
        <v>0.99669600000000003</v>
      </c>
      <c r="F19" s="48">
        <f t="shared" si="1"/>
        <v>15.235999999999999</v>
      </c>
      <c r="G19" s="48">
        <f t="shared" si="4"/>
        <v>13.11881566341042</v>
      </c>
      <c r="H19" s="40">
        <v>13.919</v>
      </c>
      <c r="I19" s="38">
        <v>-0.30299999999999999</v>
      </c>
      <c r="J19" s="38">
        <v>-3.2000000000000001E-2</v>
      </c>
      <c r="K19" s="38">
        <v>0.1376</v>
      </c>
      <c r="L19" s="48">
        <f t="shared" si="5"/>
        <v>2.1171843365895793</v>
      </c>
      <c r="M19" s="40">
        <v>1.016</v>
      </c>
      <c r="N19" s="40">
        <v>17.555800000000001</v>
      </c>
      <c r="O19" s="48">
        <f t="shared" si="2"/>
        <v>1.0322560000000001</v>
      </c>
      <c r="P19" s="48">
        <f t="shared" si="3"/>
        <v>18.0258</v>
      </c>
      <c r="Q19" s="48">
        <f t="shared" si="6"/>
        <v>14.697687287817354</v>
      </c>
      <c r="R19" s="38">
        <v>14.792</v>
      </c>
      <c r="S19" s="40">
        <v>-0.28599999999999998</v>
      </c>
      <c r="T19" s="38">
        <v>0.14000000000000001</v>
      </c>
      <c r="U19" s="40">
        <v>4.1300000000000003E-2</v>
      </c>
      <c r="V19" s="48">
        <f t="shared" si="7"/>
        <v>3.3281127121826457</v>
      </c>
    </row>
    <row r="20" spans="1:22" ht="15.75" thickBot="1" x14ac:dyDescent="0.3">
      <c r="A20" s="17"/>
      <c r="B20" s="40">
        <v>0.22</v>
      </c>
      <c r="C20" s="40">
        <v>1.1459999999999999</v>
      </c>
      <c r="D20" s="40">
        <v>-18.295300000000001</v>
      </c>
      <c r="E20" s="24">
        <f t="shared" si="8"/>
        <v>1.1643359999999998</v>
      </c>
      <c r="F20" s="25">
        <f t="shared" si="1"/>
        <v>18.5153</v>
      </c>
      <c r="G20" s="25">
        <f>F20-$L$19</f>
        <v>16.398115663410422</v>
      </c>
      <c r="H20" s="40">
        <v>16.137</v>
      </c>
      <c r="I20" s="38">
        <v>-0.34399999999999997</v>
      </c>
      <c r="J20" s="38">
        <v>-4.3999999999999997E-2</v>
      </c>
      <c r="K20" s="38">
        <v>0.17499999999999999</v>
      </c>
      <c r="L20" s="38">
        <f t="shared" si="5"/>
        <v>2.3437457084797204</v>
      </c>
      <c r="M20" s="40">
        <v>1.1759999999999999</v>
      </c>
      <c r="N20" s="40">
        <v>22.164999999999999</v>
      </c>
      <c r="O20" s="28">
        <f t="shared" si="2"/>
        <v>1.1948159999999999</v>
      </c>
      <c r="P20" s="29">
        <f t="shared" si="3"/>
        <v>21.945</v>
      </c>
      <c r="Q20" s="29">
        <f>P20-$V$19</f>
        <v>18.616887287817356</v>
      </c>
      <c r="R20" s="38">
        <v>18.760999999999999</v>
      </c>
      <c r="S20" s="40">
        <v>-0.312</v>
      </c>
      <c r="T20" s="38">
        <v>0.187</v>
      </c>
      <c r="U20" s="40">
        <v>6.1699999999999998E-2</v>
      </c>
      <c r="V20" s="38">
        <f t="shared" si="7"/>
        <v>3.8984177509361899</v>
      </c>
    </row>
    <row r="21" spans="1:22" ht="15.75" thickBot="1" x14ac:dyDescent="0.3">
      <c r="A21" s="17"/>
      <c r="B21" s="40">
        <v>0.22</v>
      </c>
      <c r="C21" s="40">
        <v>1.1180000000000001</v>
      </c>
      <c r="D21" s="40">
        <v>-18.319800000000001</v>
      </c>
      <c r="E21" s="24">
        <f t="shared" si="8"/>
        <v>1.1358880000000002</v>
      </c>
      <c r="F21" s="25">
        <f t="shared" si="1"/>
        <v>18.5398</v>
      </c>
      <c r="G21" s="25">
        <f t="shared" ref="G21:G43" si="9">F21-$L$19</f>
        <v>16.422615663410419</v>
      </c>
      <c r="H21" s="40">
        <v>16.155999999999999</v>
      </c>
      <c r="I21" s="38">
        <v>-0.34599999999999997</v>
      </c>
      <c r="J21" s="38">
        <v>-5.0999999999999997E-2</v>
      </c>
      <c r="K21" s="38">
        <v>0.17299999999999999</v>
      </c>
      <c r="L21" s="38">
        <f t="shared" si="5"/>
        <v>2.304683419498891</v>
      </c>
      <c r="M21" s="40">
        <v>1.149</v>
      </c>
      <c r="N21" s="40">
        <v>22.184999999999999</v>
      </c>
      <c r="O21" s="28">
        <f t="shared" si="2"/>
        <v>1.167384</v>
      </c>
      <c r="P21" s="29">
        <f t="shared" si="3"/>
        <v>21.965</v>
      </c>
      <c r="Q21" s="29">
        <f t="shared" ref="Q21:Q43" si="10">P21-$V$19</f>
        <v>18.636887287817355</v>
      </c>
      <c r="R21" s="38">
        <v>18.754000000000001</v>
      </c>
      <c r="S21" s="40">
        <v>-0.32200000000000001</v>
      </c>
      <c r="T21" s="38">
        <v>0.17799999999999999</v>
      </c>
      <c r="U21" s="40">
        <v>6.0600000000000001E-2</v>
      </c>
      <c r="V21" s="38">
        <f t="shared" si="7"/>
        <v>3.9062301319669719</v>
      </c>
    </row>
    <row r="22" spans="1:22" ht="15.75" thickBot="1" x14ac:dyDescent="0.3">
      <c r="A22" s="17"/>
      <c r="B22" s="40">
        <v>1.0429999999999999</v>
      </c>
      <c r="C22" s="40">
        <v>1.3029999999999999</v>
      </c>
      <c r="D22" s="40">
        <v>-20.289000000000001</v>
      </c>
      <c r="E22" s="24">
        <f t="shared" si="8"/>
        <v>1.3238479999999999</v>
      </c>
      <c r="F22" s="25">
        <f t="shared" si="1"/>
        <v>21.332000000000001</v>
      </c>
      <c r="G22" s="25">
        <f t="shared" si="9"/>
        <v>19.21481566341042</v>
      </c>
      <c r="H22" s="40">
        <v>17.824000000000002</v>
      </c>
      <c r="I22" s="38">
        <v>-0.36799999999999999</v>
      </c>
      <c r="J22" s="38">
        <v>-4.4999999999999998E-2</v>
      </c>
      <c r="K22" s="38">
        <v>0.20599999999999999</v>
      </c>
      <c r="L22" s="38">
        <f t="shared" si="5"/>
        <v>2.5234321438251732</v>
      </c>
      <c r="M22" s="40">
        <v>1.3340000000000001</v>
      </c>
      <c r="N22" s="40">
        <v>26.308</v>
      </c>
      <c r="O22" s="28">
        <f t="shared" si="2"/>
        <v>1.3553440000000001</v>
      </c>
      <c r="P22" s="29">
        <f t="shared" si="3"/>
        <v>25.265000000000001</v>
      </c>
      <c r="Q22" s="29">
        <f t="shared" si="10"/>
        <v>21.936887287817356</v>
      </c>
      <c r="R22" s="38">
        <v>22.373000000000001</v>
      </c>
      <c r="S22" s="40">
        <v>-0.33400000000000002</v>
      </c>
      <c r="T22" s="38">
        <v>0.19</v>
      </c>
      <c r="U22" s="40">
        <v>0.1016</v>
      </c>
      <c r="V22" s="38">
        <f t="shared" si="7"/>
        <v>4.0937271314657071</v>
      </c>
    </row>
    <row r="23" spans="1:22" ht="15.75" thickBot="1" x14ac:dyDescent="0.3">
      <c r="A23" s="17"/>
      <c r="B23" s="40">
        <v>-0.02</v>
      </c>
      <c r="C23" s="40">
        <v>0.26500000000000001</v>
      </c>
      <c r="D23" s="40">
        <v>-9.1689000000000007</v>
      </c>
      <c r="E23" s="24">
        <f t="shared" si="8"/>
        <v>0.26924000000000003</v>
      </c>
      <c r="F23" s="25">
        <f t="shared" si="1"/>
        <v>9.1489000000000011</v>
      </c>
      <c r="G23" s="25">
        <f t="shared" si="9"/>
        <v>7.0317156634104219</v>
      </c>
      <c r="H23" s="40">
        <v>8.0120000000000005</v>
      </c>
      <c r="I23" s="38">
        <v>-0.36799999999999999</v>
      </c>
      <c r="J23" s="38">
        <v>-5.5E-2</v>
      </c>
      <c r="K23" s="38">
        <v>2.1999999999999999E-2</v>
      </c>
      <c r="L23" s="38">
        <f t="shared" si="5"/>
        <v>2.4453076260587401</v>
      </c>
      <c r="M23" s="40">
        <v>0.30499999999999999</v>
      </c>
      <c r="N23" s="40">
        <v>13.042</v>
      </c>
      <c r="O23" s="28">
        <f t="shared" si="2"/>
        <v>0.30987999999999999</v>
      </c>
      <c r="P23" s="29">
        <f t="shared" si="3"/>
        <v>13.061999999999999</v>
      </c>
      <c r="Q23" s="29">
        <f t="shared" si="10"/>
        <v>9.7338872878173532</v>
      </c>
      <c r="R23" s="38">
        <v>10.722</v>
      </c>
      <c r="S23" s="40">
        <v>-0.34</v>
      </c>
      <c r="T23" s="38">
        <v>0.186</v>
      </c>
      <c r="U23" s="40">
        <v>-5.8200000000000002E-2</v>
      </c>
      <c r="V23" s="38">
        <f t="shared" si="7"/>
        <v>4.1093518686133281</v>
      </c>
    </row>
    <row r="24" spans="1:22" ht="15.75" thickBot="1" x14ac:dyDescent="0.3">
      <c r="A24" s="17"/>
      <c r="B24" s="40">
        <v>-0.05</v>
      </c>
      <c r="C24" s="40">
        <v>0.27700000000000002</v>
      </c>
      <c r="D24" s="40">
        <v>-9.0145</v>
      </c>
      <c r="E24" s="24">
        <f t="shared" si="8"/>
        <v>0.28143200000000002</v>
      </c>
      <c r="F24" s="25">
        <f t="shared" si="1"/>
        <v>8.9644999999999992</v>
      </c>
      <c r="G24" s="25">
        <f t="shared" si="9"/>
        <v>6.84731566341042</v>
      </c>
      <c r="H24" s="40">
        <v>7.8879999999999999</v>
      </c>
      <c r="I24" s="38">
        <v>-0.373</v>
      </c>
      <c r="J24" s="38">
        <v>-6.3E-2</v>
      </c>
      <c r="K24" s="38">
        <v>1.77E-2</v>
      </c>
      <c r="L24" s="38">
        <f t="shared" si="5"/>
        <v>2.4218702648647379</v>
      </c>
      <c r="M24" s="40">
        <v>0.31900000000000001</v>
      </c>
      <c r="N24" s="40">
        <v>12.782999999999999</v>
      </c>
      <c r="O24" s="28">
        <f t="shared" si="2"/>
        <v>0.324104</v>
      </c>
      <c r="P24" s="29">
        <f t="shared" si="3"/>
        <v>12.833</v>
      </c>
      <c r="Q24" s="29">
        <f t="shared" si="10"/>
        <v>9.504887287817354</v>
      </c>
      <c r="R24" s="38">
        <v>10.555999999999999</v>
      </c>
      <c r="S24" s="40">
        <v>-0.34300000000000003</v>
      </c>
      <c r="T24" s="38">
        <v>0.17599999999999999</v>
      </c>
      <c r="U24" s="40">
        <v>-0.06</v>
      </c>
      <c r="V24" s="38">
        <f t="shared" si="7"/>
        <v>4.0546652798684431</v>
      </c>
    </row>
    <row r="25" spans="1:22" ht="15.75" thickBot="1" x14ac:dyDescent="0.3">
      <c r="A25" s="17"/>
      <c r="B25" s="40">
        <v>-3.2</v>
      </c>
      <c r="C25" s="40">
        <v>1.371</v>
      </c>
      <c r="D25" s="40">
        <v>-26.533000000000001</v>
      </c>
      <c r="E25" s="24">
        <f t="shared" si="8"/>
        <v>1.392936</v>
      </c>
      <c r="F25" s="25">
        <f t="shared" si="1"/>
        <v>23.333000000000002</v>
      </c>
      <c r="G25" s="25">
        <f t="shared" si="9"/>
        <v>21.215815663410424</v>
      </c>
      <c r="H25" s="40">
        <v>23.565999999999999</v>
      </c>
      <c r="I25" s="38">
        <v>-0.40100000000000002</v>
      </c>
      <c r="J25" s="38">
        <v>-3.9E-2</v>
      </c>
      <c r="K25" s="38">
        <v>0.22500000000000001</v>
      </c>
      <c r="L25" s="38">
        <f t="shared" si="5"/>
        <v>2.8281174599805921</v>
      </c>
      <c r="M25" s="40">
        <v>1.401</v>
      </c>
      <c r="N25" s="40">
        <v>25.402999999999999</v>
      </c>
      <c r="O25" s="28">
        <f t="shared" si="2"/>
        <v>1.423416</v>
      </c>
      <c r="P25" s="29">
        <f t="shared" si="3"/>
        <v>28.602999999999998</v>
      </c>
      <c r="Q25" s="29">
        <f t="shared" si="10"/>
        <v>25.274887287817354</v>
      </c>
      <c r="R25" s="38">
        <v>21.158000000000001</v>
      </c>
      <c r="S25" s="40">
        <v>-0.371</v>
      </c>
      <c r="T25" s="38">
        <v>0.20499999999999999</v>
      </c>
      <c r="U25" s="40">
        <v>0.12590000000000001</v>
      </c>
      <c r="V25" s="38">
        <f t="shared" si="7"/>
        <v>4.49996962536905</v>
      </c>
    </row>
    <row r="26" spans="1:22" ht="15.75" thickBot="1" x14ac:dyDescent="0.3">
      <c r="A26" s="17"/>
      <c r="B26" s="40">
        <v>-3.29</v>
      </c>
      <c r="C26" s="40">
        <v>1.284</v>
      </c>
      <c r="D26" s="40">
        <v>-26.620999999999999</v>
      </c>
      <c r="E26" s="24">
        <f t="shared" si="8"/>
        <v>1.3045440000000001</v>
      </c>
      <c r="F26" s="25">
        <f t="shared" si="1"/>
        <v>23.331</v>
      </c>
      <c r="G26" s="25">
        <f t="shared" si="9"/>
        <v>21.213815663410422</v>
      </c>
      <c r="H26" s="40">
        <v>23.62</v>
      </c>
      <c r="I26" s="38">
        <v>-0.40799999999999997</v>
      </c>
      <c r="J26" s="38">
        <v>-4.4999999999999998E-2</v>
      </c>
      <c r="K26" s="38">
        <v>0.221</v>
      </c>
      <c r="L26" s="38">
        <f t="shared" si="5"/>
        <v>2.8359298973216713</v>
      </c>
      <c r="M26" s="40">
        <v>1.3180000000000001</v>
      </c>
      <c r="N26" s="40">
        <v>25.446000000000002</v>
      </c>
      <c r="O26" s="28">
        <f t="shared" si="2"/>
        <v>1.3390880000000001</v>
      </c>
      <c r="P26" s="29">
        <f t="shared" si="3"/>
        <v>28.736000000000001</v>
      </c>
      <c r="Q26" s="29">
        <f t="shared" si="10"/>
        <v>25.407887287817356</v>
      </c>
      <c r="R26" s="38">
        <v>21.167000000000002</v>
      </c>
      <c r="S26" s="40">
        <v>-0.376</v>
      </c>
      <c r="T26" s="38">
        <v>0.20599999999999999</v>
      </c>
      <c r="U26" s="40">
        <v>0.1241</v>
      </c>
      <c r="V26" s="38">
        <f t="shared" si="7"/>
        <v>4.5468436662478986</v>
      </c>
    </row>
    <row r="27" spans="1:22" ht="15.75" thickBot="1" x14ac:dyDescent="0.3">
      <c r="A27" s="17"/>
      <c r="B27" s="40">
        <v>-1.3879999999999999</v>
      </c>
      <c r="C27" s="40">
        <v>1.4690000000000001</v>
      </c>
      <c r="D27" s="40">
        <v>-28.113</v>
      </c>
      <c r="E27" s="24">
        <f t="shared" si="8"/>
        <v>1.4925040000000001</v>
      </c>
      <c r="F27" s="25">
        <f t="shared" si="1"/>
        <v>26.725000000000001</v>
      </c>
      <c r="G27" s="25">
        <f t="shared" si="9"/>
        <v>24.60781566341042</v>
      </c>
      <c r="H27" s="40">
        <v>24.719000000000001</v>
      </c>
      <c r="I27" s="38">
        <v>-0.41599999999999998</v>
      </c>
      <c r="J27" s="38">
        <v>-4.3999999999999997E-2</v>
      </c>
      <c r="K27" s="38">
        <v>0.26869999999999999</v>
      </c>
      <c r="L27" s="38">
        <f t="shared" si="5"/>
        <v>2.9062418176989366</v>
      </c>
      <c r="M27" s="40">
        <v>1.5009999999999999</v>
      </c>
      <c r="N27" s="40">
        <v>31.777000000000001</v>
      </c>
      <c r="O27" s="28">
        <f t="shared" si="2"/>
        <v>1.5250159999999999</v>
      </c>
      <c r="P27" s="29">
        <f t="shared" si="3"/>
        <v>33.164999999999999</v>
      </c>
      <c r="Q27" s="29">
        <f t="shared" si="10"/>
        <v>29.836887287817355</v>
      </c>
      <c r="R27" s="38">
        <v>26.846</v>
      </c>
      <c r="S27" s="40">
        <v>-0.40200000000000002</v>
      </c>
      <c r="T27" s="38">
        <v>0.217</v>
      </c>
      <c r="U27" s="40">
        <v>0.1812</v>
      </c>
      <c r="V27" s="38">
        <f t="shared" si="7"/>
        <v>4.8358998023142741</v>
      </c>
    </row>
    <row r="28" spans="1:22" ht="15.75" thickBot="1" x14ac:dyDescent="0.3">
      <c r="A28" s="17"/>
      <c r="B28" s="40">
        <v>-1.1279999999999999</v>
      </c>
      <c r="C28" s="40">
        <v>1.512</v>
      </c>
      <c r="D28" s="40">
        <v>-30.638000000000002</v>
      </c>
      <c r="E28" s="24">
        <f t="shared" si="8"/>
        <v>1.536192</v>
      </c>
      <c r="F28" s="25">
        <f t="shared" si="1"/>
        <v>29.51</v>
      </c>
      <c r="G28" s="25">
        <f t="shared" si="9"/>
        <v>27.392815663410424</v>
      </c>
      <c r="H28" s="40">
        <v>26.847000000000001</v>
      </c>
      <c r="I28" s="38">
        <v>-0.433</v>
      </c>
      <c r="J28" s="38">
        <v>-4.1000000000000002E-2</v>
      </c>
      <c r="K28" s="38">
        <v>0.30659999999999998</v>
      </c>
      <c r="L28" s="38">
        <f t="shared" si="5"/>
        <v>3.0624904257537477</v>
      </c>
      <c r="M28" s="40">
        <v>1.542</v>
      </c>
      <c r="N28" s="40">
        <v>34.174599999999998</v>
      </c>
      <c r="O28" s="28">
        <f t="shared" si="2"/>
        <v>1.5666720000000001</v>
      </c>
      <c r="P28" s="29">
        <f t="shared" si="3"/>
        <v>35.302599999999998</v>
      </c>
      <c r="Q28" s="29">
        <f t="shared" si="10"/>
        <v>31.974487287817354</v>
      </c>
      <c r="R28" s="38">
        <v>28.885999999999999</v>
      </c>
      <c r="S28" s="40">
        <v>-0.40699999999999997</v>
      </c>
      <c r="T28" s="38">
        <v>0.22500000000000001</v>
      </c>
      <c r="U28" s="40">
        <v>0.20949999999999999</v>
      </c>
      <c r="V28" s="38">
        <f t="shared" si="7"/>
        <v>4.9374598769703555</v>
      </c>
    </row>
    <row r="29" spans="1:22" ht="15.75" thickBot="1" x14ac:dyDescent="0.3">
      <c r="A29" s="17"/>
      <c r="B29" s="40">
        <v>-1.1910000000000001</v>
      </c>
      <c r="C29" s="40">
        <v>0.27400000000000002</v>
      </c>
      <c r="D29" s="40">
        <v>-13.747999999999999</v>
      </c>
      <c r="E29" s="24">
        <f t="shared" si="8"/>
        <v>0.27838400000000002</v>
      </c>
      <c r="F29" s="25">
        <f t="shared" si="1"/>
        <v>12.556999999999999</v>
      </c>
      <c r="G29" s="25">
        <f t="shared" si="9"/>
        <v>10.439815663410419</v>
      </c>
      <c r="H29" s="40">
        <v>11.983000000000001</v>
      </c>
      <c r="I29" s="38">
        <v>-0.42399999999999999</v>
      </c>
      <c r="J29" s="38">
        <v>-6.6000000000000003E-2</v>
      </c>
      <c r="K29" s="38">
        <v>6.3100000000000003E-2</v>
      </c>
      <c r="L29" s="38">
        <f t="shared" si="5"/>
        <v>2.7968677071735617</v>
      </c>
      <c r="M29" s="40">
        <v>0.317</v>
      </c>
      <c r="N29" s="40">
        <v>16.7532</v>
      </c>
      <c r="O29" s="28">
        <f t="shared" si="2"/>
        <v>0.32207200000000002</v>
      </c>
      <c r="P29" s="29">
        <f t="shared" si="3"/>
        <v>17.944199999999999</v>
      </c>
      <c r="Q29" s="29">
        <f t="shared" si="10"/>
        <v>14.616087287817352</v>
      </c>
      <c r="R29" s="38">
        <v>13.675000000000001</v>
      </c>
      <c r="S29" s="40">
        <v>-0.40300000000000002</v>
      </c>
      <c r="T29" s="38">
        <v>0.19800000000000001</v>
      </c>
      <c r="U29" s="40">
        <v>-2.5000000000000001E-2</v>
      </c>
      <c r="V29" s="38">
        <f t="shared" si="7"/>
        <v>4.6952779962333713</v>
      </c>
    </row>
    <row r="30" spans="1:22" ht="15.75" thickBot="1" x14ac:dyDescent="0.3">
      <c r="A30" s="17"/>
      <c r="B30" s="40">
        <v>-1.0349999999999999</v>
      </c>
      <c r="C30" s="40">
        <v>0.28499999999999998</v>
      </c>
      <c r="D30" s="40">
        <v>-13.388999999999999</v>
      </c>
      <c r="E30" s="24">
        <f t="shared" si="8"/>
        <v>0.28955999999999998</v>
      </c>
      <c r="F30" s="25">
        <f t="shared" si="1"/>
        <v>12.353999999999999</v>
      </c>
      <c r="G30" s="25">
        <f t="shared" si="9"/>
        <v>10.23681566341042</v>
      </c>
      <c r="H30" s="40">
        <v>11.664999999999999</v>
      </c>
      <c r="I30" s="38">
        <v>-0.42699999999999999</v>
      </c>
      <c r="J30" s="38">
        <v>-6.4000000000000001E-2</v>
      </c>
      <c r="K30" s="38">
        <v>5.7000000000000002E-2</v>
      </c>
      <c r="L30" s="38">
        <f t="shared" si="5"/>
        <v>2.8359298973216713</v>
      </c>
      <c r="M30" s="40">
        <v>0.33300000000000002</v>
      </c>
      <c r="N30" s="40">
        <v>16.465900000000001</v>
      </c>
      <c r="O30" s="28">
        <f t="shared" si="2"/>
        <v>0.33832800000000002</v>
      </c>
      <c r="P30" s="29">
        <f t="shared" si="3"/>
        <v>17.500900000000001</v>
      </c>
      <c r="Q30" s="29">
        <f t="shared" si="10"/>
        <v>14.172787287817355</v>
      </c>
      <c r="R30" s="38">
        <v>13.454000000000001</v>
      </c>
      <c r="S30" s="40">
        <v>-0.40300000000000002</v>
      </c>
      <c r="T30" s="38">
        <v>0.20300000000000001</v>
      </c>
      <c r="U30" s="40">
        <v>-3.0099999999999998E-2</v>
      </c>
      <c r="V30" s="38">
        <f t="shared" si="7"/>
        <v>4.734339627898037</v>
      </c>
    </row>
    <row r="31" spans="1:22" ht="15.75" thickBot="1" x14ac:dyDescent="0.3">
      <c r="A31" s="17"/>
      <c r="B31" s="40">
        <v>-0.31900000000000001</v>
      </c>
      <c r="C31" s="40">
        <v>1.4850000000000001</v>
      </c>
      <c r="D31" s="40">
        <v>-30.010999999999999</v>
      </c>
      <c r="E31" s="24">
        <f t="shared" si="8"/>
        <v>1.5087600000000001</v>
      </c>
      <c r="F31" s="25">
        <f t="shared" si="1"/>
        <v>29.692</v>
      </c>
      <c r="G31" s="25">
        <f t="shared" si="9"/>
        <v>27.574815663410419</v>
      </c>
      <c r="H31" s="40">
        <v>26.231000000000002</v>
      </c>
      <c r="I31" s="38">
        <v>-0.45</v>
      </c>
      <c r="J31" s="38">
        <v>-3.5999999999999997E-2</v>
      </c>
      <c r="K31" s="38">
        <v>0.3054</v>
      </c>
      <c r="L31" s="38">
        <f t="shared" si="5"/>
        <v>3.2343637216093351</v>
      </c>
      <c r="M31" s="40">
        <v>1.5129999999999999</v>
      </c>
      <c r="N31" s="40">
        <v>35.578299999999999</v>
      </c>
      <c r="O31" s="28">
        <f t="shared" si="2"/>
        <v>1.5372079999999999</v>
      </c>
      <c r="P31" s="29">
        <f t="shared" si="3"/>
        <v>35.897300000000001</v>
      </c>
      <c r="Q31" s="29">
        <f t="shared" si="10"/>
        <v>32.569187287817357</v>
      </c>
      <c r="R31" s="38">
        <v>30.109000000000002</v>
      </c>
      <c r="S31" s="40">
        <v>-0.42399999999999999</v>
      </c>
      <c r="T31" s="38">
        <v>0.218</v>
      </c>
      <c r="U31" s="40">
        <v>0.21279999999999999</v>
      </c>
      <c r="V31" s="38">
        <f t="shared" si="7"/>
        <v>5.0155829421211742</v>
      </c>
    </row>
    <row r="32" spans="1:22" ht="15.75" thickBot="1" x14ac:dyDescent="0.3">
      <c r="A32" s="17"/>
      <c r="B32" s="40">
        <v>-0.36699999999999999</v>
      </c>
      <c r="C32" s="40">
        <v>1.3939999999999999</v>
      </c>
      <c r="D32" s="40">
        <v>-30.106999999999999</v>
      </c>
      <c r="E32" s="24">
        <f t="shared" si="8"/>
        <v>1.416304</v>
      </c>
      <c r="F32" s="25">
        <f t="shared" si="1"/>
        <v>29.74</v>
      </c>
      <c r="G32" s="25">
        <f t="shared" si="9"/>
        <v>27.622815663410421</v>
      </c>
      <c r="H32" s="40">
        <v>26.289000000000001</v>
      </c>
      <c r="I32" s="40">
        <v>-0.45600000000000002</v>
      </c>
      <c r="J32" s="40">
        <v>-0.04</v>
      </c>
      <c r="K32" s="38">
        <v>0.30430000000000001</v>
      </c>
      <c r="L32" s="38">
        <f t="shared" si="5"/>
        <v>3.2499885573641842</v>
      </c>
      <c r="M32" s="40">
        <v>1.427</v>
      </c>
      <c r="N32" s="40">
        <v>35.658499999999997</v>
      </c>
      <c r="O32" s="28">
        <f t="shared" si="2"/>
        <v>1.449832</v>
      </c>
      <c r="P32" s="29">
        <f t="shared" si="3"/>
        <v>36.025499999999994</v>
      </c>
      <c r="Q32" s="29">
        <f t="shared" si="10"/>
        <v>32.697387287817349</v>
      </c>
      <c r="R32" s="38">
        <v>30.120999999999999</v>
      </c>
      <c r="S32" s="40">
        <v>-0.42599999999999999</v>
      </c>
      <c r="T32" s="38">
        <v>0.21299999999999999</v>
      </c>
      <c r="U32" s="40">
        <v>0.21609999999999999</v>
      </c>
      <c r="V32" s="38">
        <f t="shared" si="7"/>
        <v>4.9921460289609385</v>
      </c>
    </row>
    <row r="33" spans="1:22" ht="15.75" thickBot="1" x14ac:dyDescent="0.3">
      <c r="A33" s="17"/>
      <c r="B33" s="40">
        <v>-1.48</v>
      </c>
      <c r="C33" s="40">
        <v>1.5620000000000001</v>
      </c>
      <c r="D33" s="40">
        <v>-34.9071</v>
      </c>
      <c r="E33" s="24">
        <f t="shared" si="8"/>
        <v>1.5869920000000002</v>
      </c>
      <c r="F33" s="25">
        <f t="shared" si="1"/>
        <v>33.427100000000003</v>
      </c>
      <c r="G33" s="25">
        <f t="shared" si="9"/>
        <v>31.309915663410422</v>
      </c>
      <c r="H33" s="40">
        <v>30.512</v>
      </c>
      <c r="I33" s="38">
        <v>-0.46700000000000003</v>
      </c>
      <c r="J33" s="38">
        <v>-2.4E-2</v>
      </c>
      <c r="K33" s="38">
        <v>0.34599999999999997</v>
      </c>
      <c r="L33" s="38">
        <f t="shared" si="5"/>
        <v>3.4609236816275608</v>
      </c>
      <c r="M33" s="40">
        <v>1.5880000000000001</v>
      </c>
      <c r="N33" s="40">
        <v>41.335000000000001</v>
      </c>
      <c r="O33" s="28">
        <f t="shared" si="2"/>
        <v>1.6134080000000002</v>
      </c>
      <c r="P33" s="29">
        <f t="shared" si="3"/>
        <v>42.814999999999998</v>
      </c>
      <c r="Q33" s="29">
        <f t="shared" si="10"/>
        <v>39.486887287817353</v>
      </c>
      <c r="R33" s="38">
        <v>34.813000000000002</v>
      </c>
      <c r="S33" s="40">
        <v>-0.439</v>
      </c>
      <c r="T33" s="38">
        <v>0.219</v>
      </c>
      <c r="U33" s="40">
        <v>0.30570000000000003</v>
      </c>
      <c r="V33" s="38">
        <f t="shared" si="7"/>
        <v>5.1405797186223712</v>
      </c>
    </row>
    <row r="34" spans="1:22" ht="15.75" thickBot="1" x14ac:dyDescent="0.3">
      <c r="A34" s="41"/>
      <c r="B34" s="42">
        <v>-1.98</v>
      </c>
      <c r="C34" s="42">
        <v>1.4410000000000001</v>
      </c>
      <c r="D34" s="42">
        <v>-34.994</v>
      </c>
      <c r="E34" s="43">
        <f t="shared" si="8"/>
        <v>1.464056</v>
      </c>
      <c r="F34" s="44">
        <f t="shared" si="1"/>
        <v>33.014000000000003</v>
      </c>
      <c r="G34" s="25">
        <f t="shared" si="9"/>
        <v>30.896815663410422</v>
      </c>
      <c r="H34" s="42">
        <v>30.663</v>
      </c>
      <c r="I34" s="45">
        <v>-0.46700000000000003</v>
      </c>
      <c r="J34" s="45">
        <v>-3.2000000000000001E-2</v>
      </c>
      <c r="K34" s="45">
        <v>0.33300000000000002</v>
      </c>
      <c r="L34" s="38">
        <f t="shared" si="5"/>
        <v>3.3984244168115292</v>
      </c>
      <c r="M34" s="42">
        <v>1.4730000000000001</v>
      </c>
      <c r="N34" s="42">
        <v>41.615000000000002</v>
      </c>
      <c r="O34" s="46">
        <f t="shared" si="2"/>
        <v>1.4965680000000001</v>
      </c>
      <c r="P34" s="47">
        <f t="shared" si="3"/>
        <v>43.594999999999999</v>
      </c>
      <c r="Q34" s="29">
        <f t="shared" si="10"/>
        <v>40.266887287817354</v>
      </c>
      <c r="R34" s="45">
        <v>34.886000000000003</v>
      </c>
      <c r="S34" s="42">
        <v>-0.44</v>
      </c>
      <c r="T34" s="38">
        <v>0.217</v>
      </c>
      <c r="U34" s="42">
        <v>0.32600000000000001</v>
      </c>
      <c r="V34" s="38">
        <f t="shared" si="7"/>
        <v>5.132767424756655</v>
      </c>
    </row>
    <row r="35" spans="1:22" ht="15.75" thickBot="1" x14ac:dyDescent="0.3">
      <c r="A35" s="17"/>
      <c r="B35" s="40">
        <v>-3.72</v>
      </c>
      <c r="C35" s="40">
        <v>1.56</v>
      </c>
      <c r="D35" s="40">
        <v>-38.616199999999999</v>
      </c>
      <c r="E35" s="24">
        <f t="shared" si="8"/>
        <v>1.5849600000000001</v>
      </c>
      <c r="F35" s="25">
        <f t="shared" si="1"/>
        <v>34.8962</v>
      </c>
      <c r="G35" s="25">
        <f t="shared" si="9"/>
        <v>32.779015663410419</v>
      </c>
      <c r="H35" s="40">
        <v>33.884999999999998</v>
      </c>
      <c r="I35" s="40">
        <v>-0.46800000000000003</v>
      </c>
      <c r="J35" s="40">
        <v>-2.5999999999999999E-2</v>
      </c>
      <c r="K35" s="40">
        <v>0.35799999999999998</v>
      </c>
      <c r="L35" s="38">
        <f t="shared" si="5"/>
        <v>3.4531112749941806</v>
      </c>
      <c r="M35" s="40">
        <v>1.585</v>
      </c>
      <c r="N35" s="40">
        <v>46.392000000000003</v>
      </c>
      <c r="O35" s="28">
        <f t="shared" si="2"/>
        <v>1.61036</v>
      </c>
      <c r="P35" s="29">
        <f t="shared" si="3"/>
        <v>50.112000000000002</v>
      </c>
      <c r="Q35" s="29">
        <f t="shared" si="10"/>
        <v>46.783887287817358</v>
      </c>
      <c r="R35" s="40">
        <v>39.002000000000002</v>
      </c>
      <c r="S35" s="40">
        <v>-0.436</v>
      </c>
      <c r="T35" s="38">
        <v>0.217</v>
      </c>
      <c r="U35" s="40">
        <v>0.4173</v>
      </c>
      <c r="V35" s="38">
        <f t="shared" si="7"/>
        <v>5.1015182430380177</v>
      </c>
    </row>
    <row r="36" spans="1:22" ht="15.75" thickBot="1" x14ac:dyDescent="0.3">
      <c r="A36" s="17"/>
      <c r="B36" s="40">
        <v>-5.5449999999999999</v>
      </c>
      <c r="C36" s="40">
        <v>1.3919999999999999</v>
      </c>
      <c r="D36" s="40">
        <v>-38.7973</v>
      </c>
      <c r="E36" s="24">
        <f t="shared" si="8"/>
        <v>1.414272</v>
      </c>
      <c r="F36" s="25">
        <f t="shared" si="1"/>
        <v>33.252299999999998</v>
      </c>
      <c r="G36" s="25">
        <f t="shared" si="9"/>
        <v>31.135115663410417</v>
      </c>
      <c r="H36" s="40">
        <v>34.154000000000003</v>
      </c>
      <c r="I36" s="40">
        <v>-0.47399999999999998</v>
      </c>
      <c r="J36" s="40">
        <v>-0.03</v>
      </c>
      <c r="K36" s="40">
        <v>0.33100000000000002</v>
      </c>
      <c r="L36" s="38">
        <f t="shared" si="5"/>
        <v>3.4687360878384732</v>
      </c>
      <c r="M36" s="40">
        <v>1.43</v>
      </c>
      <c r="N36" s="40">
        <v>46.81</v>
      </c>
      <c r="O36" s="28">
        <f t="shared" si="2"/>
        <v>1.4528799999999999</v>
      </c>
      <c r="P36" s="29">
        <f t="shared" si="3"/>
        <v>52.355000000000004</v>
      </c>
      <c r="Q36" s="29">
        <f t="shared" si="10"/>
        <v>49.02688728781736</v>
      </c>
      <c r="R36" s="40">
        <v>39.195</v>
      </c>
      <c r="S36" s="40">
        <v>-0.44400000000000001</v>
      </c>
      <c r="T36" s="38">
        <v>0.21099999999999999</v>
      </c>
      <c r="U36" s="40">
        <v>0.4521</v>
      </c>
      <c r="V36" s="38">
        <f t="shared" si="7"/>
        <v>5.1171428351465842</v>
      </c>
    </row>
    <row r="37" spans="1:22" ht="15.75" thickBot="1" x14ac:dyDescent="0.3">
      <c r="A37" s="17"/>
      <c r="B37" s="40">
        <v>-9.2910000000000004</v>
      </c>
      <c r="C37" s="40">
        <v>1.631</v>
      </c>
      <c r="D37" s="40">
        <v>-45.798999999999999</v>
      </c>
      <c r="E37" s="24">
        <f t="shared" si="8"/>
        <v>1.6570960000000001</v>
      </c>
      <c r="F37" s="25">
        <f t="shared" si="1"/>
        <v>36.507999999999996</v>
      </c>
      <c r="G37" s="25">
        <f t="shared" si="9"/>
        <v>34.390815663410415</v>
      </c>
      <c r="H37" s="40">
        <v>40.372999999999998</v>
      </c>
      <c r="I37" s="40">
        <v>-0.47399999999999998</v>
      </c>
      <c r="J37" s="40">
        <v>-2.5000000000000001E-2</v>
      </c>
      <c r="K37" s="40">
        <v>0.379</v>
      </c>
      <c r="L37" s="38">
        <f t="shared" si="5"/>
        <v>3.5077981125226465</v>
      </c>
      <c r="M37" s="40">
        <v>1.6659999999999999</v>
      </c>
      <c r="N37" s="40">
        <v>50.036000000000001</v>
      </c>
      <c r="O37" s="28">
        <f t="shared" si="2"/>
        <v>1.6926559999999999</v>
      </c>
      <c r="P37" s="29">
        <f t="shared" si="3"/>
        <v>59.326999999999998</v>
      </c>
      <c r="Q37" s="29">
        <f t="shared" si="10"/>
        <v>55.998887287817354</v>
      </c>
      <c r="R37" s="40">
        <v>41.854999999999997</v>
      </c>
      <c r="S37" s="40">
        <v>-0.44400000000000001</v>
      </c>
      <c r="T37" s="38">
        <v>0.21099999999999999</v>
      </c>
      <c r="U37" s="40">
        <v>0.54720000000000002</v>
      </c>
      <c r="V37" s="38">
        <f t="shared" si="7"/>
        <v>5.1171428351465842</v>
      </c>
    </row>
    <row r="38" spans="1:22" ht="15.75" thickBot="1" x14ac:dyDescent="0.3">
      <c r="A38" s="17"/>
      <c r="B38" s="40">
        <v>-10.534000000000001</v>
      </c>
      <c r="C38" s="40">
        <v>1.7210000000000001</v>
      </c>
      <c r="D38" s="40">
        <v>-49.389000000000003</v>
      </c>
      <c r="E38" s="49">
        <f t="shared" si="8"/>
        <v>1.7485360000000001</v>
      </c>
      <c r="F38" s="49">
        <f t="shared" si="1"/>
        <v>38.855000000000004</v>
      </c>
      <c r="G38" s="49">
        <f t="shared" si="9"/>
        <v>36.737815663410423</v>
      </c>
      <c r="H38" s="40">
        <v>43.637</v>
      </c>
      <c r="I38" s="40">
        <v>-0.47699999999999998</v>
      </c>
      <c r="J38" s="40">
        <v>-2.5999999999999999E-2</v>
      </c>
      <c r="K38" s="40">
        <v>0.41099999999999998</v>
      </c>
      <c r="L38" s="38">
        <f t="shared" si="5"/>
        <v>3.5234229194056663</v>
      </c>
      <c r="M38" s="40">
        <v>1.7529999999999999</v>
      </c>
      <c r="N38" s="40">
        <v>54.048000000000002</v>
      </c>
      <c r="O38" s="49">
        <f t="shared" si="2"/>
        <v>1.781048</v>
      </c>
      <c r="P38" s="49">
        <f t="shared" si="3"/>
        <v>64.582000000000008</v>
      </c>
      <c r="Q38" s="49">
        <f t="shared" si="10"/>
        <v>61.253887287817363</v>
      </c>
      <c r="R38" s="40">
        <v>45.267000000000003</v>
      </c>
      <c r="S38" s="40">
        <v>-0.44700000000000001</v>
      </c>
      <c r="T38" s="38">
        <v>0.219</v>
      </c>
      <c r="U38" s="40">
        <v>0.61939999999999995</v>
      </c>
      <c r="V38" s="38">
        <f t="shared" si="7"/>
        <v>5.2030780468785567</v>
      </c>
    </row>
    <row r="39" spans="1:22" ht="15.75" thickBot="1" x14ac:dyDescent="0.3">
      <c r="A39" s="17"/>
      <c r="B39" s="40">
        <v>-8.7219999999999995</v>
      </c>
      <c r="C39" s="40">
        <v>1.611</v>
      </c>
      <c r="D39" s="40">
        <v>-52.972999999999999</v>
      </c>
      <c r="E39" s="24">
        <f t="shared" si="8"/>
        <v>1.636776</v>
      </c>
      <c r="F39" s="25">
        <f t="shared" si="1"/>
        <v>44.250999999999998</v>
      </c>
      <c r="G39" s="25">
        <f t="shared" si="9"/>
        <v>42.133815663410417</v>
      </c>
      <c r="H39" s="40">
        <v>46.515999999999998</v>
      </c>
      <c r="I39" s="40">
        <v>-0.49199999999999999</v>
      </c>
      <c r="J39" s="40">
        <v>-1.2999999999999999E-2</v>
      </c>
      <c r="K39" s="40">
        <v>0.48899999999999999</v>
      </c>
      <c r="L39" s="38">
        <f t="shared" si="5"/>
        <v>3.7421700316563338</v>
      </c>
      <c r="M39" s="40">
        <v>1.6539999999999999</v>
      </c>
      <c r="N39" s="40">
        <v>57.250999999999998</v>
      </c>
      <c r="O39" s="28">
        <f t="shared" si="2"/>
        <v>1.680464</v>
      </c>
      <c r="P39" s="29">
        <f t="shared" si="3"/>
        <v>65.972999999999999</v>
      </c>
      <c r="Q39" s="29">
        <f t="shared" si="10"/>
        <v>62.644887287817355</v>
      </c>
      <c r="R39" s="40">
        <v>48.040999999999997</v>
      </c>
      <c r="S39" s="40">
        <v>-0.45800000000000002</v>
      </c>
      <c r="T39" s="38">
        <v>0.221</v>
      </c>
      <c r="U39" s="40">
        <v>0.6552</v>
      </c>
      <c r="V39" s="38">
        <f t="shared" si="7"/>
        <v>5.3046377433850491</v>
      </c>
    </row>
    <row r="40" spans="1:22" ht="15.75" thickBot="1" x14ac:dyDescent="0.3">
      <c r="A40" s="17"/>
      <c r="B40" s="40">
        <v>-7.65</v>
      </c>
      <c r="C40" s="40">
        <v>1.4850000000000001</v>
      </c>
      <c r="D40" s="40">
        <v>-54.216999999999999</v>
      </c>
      <c r="E40" s="24">
        <f t="shared" si="8"/>
        <v>1.5087600000000001</v>
      </c>
      <c r="F40" s="25">
        <f t="shared" si="1"/>
        <v>46.567</v>
      </c>
      <c r="G40" s="25">
        <f t="shared" si="9"/>
        <v>44.449815663410419</v>
      </c>
      <c r="H40" s="40">
        <v>47.545000000000002</v>
      </c>
      <c r="I40" s="40">
        <v>-0.499</v>
      </c>
      <c r="J40" s="40">
        <v>-0.02</v>
      </c>
      <c r="K40" s="40">
        <v>0.51439999999999997</v>
      </c>
      <c r="L40" s="38">
        <f t="shared" si="5"/>
        <v>3.7421700316563338</v>
      </c>
      <c r="M40" s="40">
        <v>1.5329999999999999</v>
      </c>
      <c r="N40" s="40">
        <v>58.006</v>
      </c>
      <c r="O40" s="28">
        <f t="shared" si="2"/>
        <v>1.557528</v>
      </c>
      <c r="P40" s="29">
        <f t="shared" si="3"/>
        <v>65.656000000000006</v>
      </c>
      <c r="Q40" s="29">
        <f t="shared" si="10"/>
        <v>62.327887287817362</v>
      </c>
      <c r="R40" s="40">
        <v>48.720999999999997</v>
      </c>
      <c r="S40" s="40">
        <v>-0.46500000000000002</v>
      </c>
      <c r="T40" s="38">
        <v>0.21099999999999999</v>
      </c>
      <c r="U40" s="40">
        <v>0.65910000000000002</v>
      </c>
      <c r="V40" s="38">
        <f t="shared" si="7"/>
        <v>5.2812008999814335</v>
      </c>
    </row>
    <row r="41" spans="1:22" ht="15.75" thickBot="1" x14ac:dyDescent="0.3">
      <c r="A41" s="17"/>
      <c r="B41" s="40">
        <v>-6.87</v>
      </c>
      <c r="C41" s="40">
        <v>1.2829999999999999</v>
      </c>
      <c r="D41" s="40">
        <v>-54.718000000000004</v>
      </c>
      <c r="E41" s="24">
        <f t="shared" si="8"/>
        <v>1.303528</v>
      </c>
      <c r="F41" s="25">
        <f t="shared" si="1"/>
        <v>47.848000000000006</v>
      </c>
      <c r="G41" s="25">
        <f t="shared" si="9"/>
        <v>45.730815663410425</v>
      </c>
      <c r="H41" s="40">
        <v>47.795999999999999</v>
      </c>
      <c r="I41" s="40">
        <v>-0.55400000000000005</v>
      </c>
      <c r="J41" s="40">
        <v>-6.5000000000000002E-2</v>
      </c>
      <c r="K41" s="40">
        <v>0.52029999999999998</v>
      </c>
      <c r="L41" s="38">
        <f t="shared" si="5"/>
        <v>3.8202939146129187</v>
      </c>
      <c r="M41" s="40">
        <v>1.3280000000000001</v>
      </c>
      <c r="N41" s="40">
        <v>58.25</v>
      </c>
      <c r="O41" s="28">
        <f t="shared" si="2"/>
        <v>1.349248</v>
      </c>
      <c r="P41" s="29">
        <f t="shared" si="3"/>
        <v>65.12</v>
      </c>
      <c r="Q41" s="29">
        <f t="shared" si="10"/>
        <v>61.79188728781736</v>
      </c>
      <c r="R41" s="40">
        <v>48.779000000000003</v>
      </c>
      <c r="S41" s="40">
        <v>-0.505</v>
      </c>
      <c r="T41" s="38">
        <v>0.157</v>
      </c>
      <c r="U41" s="40">
        <v>0.65010000000000001</v>
      </c>
      <c r="V41" s="38">
        <f t="shared" si="7"/>
        <v>5.1718288878008529</v>
      </c>
    </row>
    <row r="42" spans="1:22" ht="15.75" thickBot="1" x14ac:dyDescent="0.3">
      <c r="A42" s="17"/>
      <c r="B42" s="40">
        <v>-5.4089999999999998</v>
      </c>
      <c r="C42" s="40">
        <v>0.182</v>
      </c>
      <c r="D42" s="40">
        <v>-30.193000000000001</v>
      </c>
      <c r="E42" s="24">
        <f t="shared" si="8"/>
        <v>0.18491199999999999</v>
      </c>
      <c r="F42" s="25">
        <f t="shared" si="1"/>
        <v>24.784000000000002</v>
      </c>
      <c r="G42" s="25">
        <f t="shared" si="9"/>
        <v>22.666815663410425</v>
      </c>
      <c r="H42" s="40">
        <v>26.507999999999999</v>
      </c>
      <c r="I42" s="40">
        <v>-0.51400000000000001</v>
      </c>
      <c r="J42" s="40">
        <v>-0.11700000000000001</v>
      </c>
      <c r="K42" s="40">
        <v>0.19400000000000001</v>
      </c>
      <c r="L42" s="38">
        <f t="shared" si="5"/>
        <v>3.1015525547008749</v>
      </c>
      <c r="M42" s="40">
        <v>0.23899999999999999</v>
      </c>
      <c r="N42" s="40">
        <v>33.128100000000003</v>
      </c>
      <c r="O42" s="28">
        <f t="shared" si="2"/>
        <v>0.24282399999999998</v>
      </c>
      <c r="P42" s="29">
        <f t="shared" si="3"/>
        <v>38.537100000000002</v>
      </c>
      <c r="Q42" s="29">
        <f t="shared" si="10"/>
        <v>35.208987287817358</v>
      </c>
      <c r="R42" s="40">
        <v>26.719000000000001</v>
      </c>
      <c r="S42" s="40">
        <v>-0.495</v>
      </c>
      <c r="T42" s="38">
        <v>0.12</v>
      </c>
      <c r="U42" s="40">
        <v>0.29189999999999999</v>
      </c>
      <c r="V42" s="38">
        <f t="shared" si="7"/>
        <v>4.8046505284065901</v>
      </c>
    </row>
    <row r="43" spans="1:22" ht="15.75" thickBot="1" x14ac:dyDescent="0.3">
      <c r="A43" s="17"/>
      <c r="B43" s="40">
        <v>-32.329000000000001</v>
      </c>
      <c r="C43" s="40">
        <v>0.03</v>
      </c>
      <c r="D43" s="40">
        <v>-49.225000000000001</v>
      </c>
      <c r="E43" s="24">
        <f t="shared" si="8"/>
        <v>3.048E-2</v>
      </c>
      <c r="F43" s="25">
        <f t="shared" si="1"/>
        <v>16.896000000000001</v>
      </c>
      <c r="G43" s="25">
        <f t="shared" si="9"/>
        <v>14.778815663410422</v>
      </c>
      <c r="H43" s="40">
        <v>44.744999999999997</v>
      </c>
      <c r="I43" s="40">
        <v>-0.499</v>
      </c>
      <c r="J43" s="40">
        <v>-0.14699999999999999</v>
      </c>
      <c r="K43" s="40">
        <v>8.1000000000000003E-2</v>
      </c>
      <c r="L43" s="38">
        <f t="shared" si="5"/>
        <v>2.7499930677397884</v>
      </c>
      <c r="M43" s="40">
        <v>3.2000000000000001E-2</v>
      </c>
      <c r="N43" s="40">
        <v>-5.3712</v>
      </c>
      <c r="O43" s="28">
        <f t="shared" si="2"/>
        <v>3.2511999999999999E-2</v>
      </c>
      <c r="P43" s="29">
        <f t="shared" si="3"/>
        <v>26.957799999999999</v>
      </c>
      <c r="Q43" s="29">
        <f t="shared" si="10"/>
        <v>23.629687287817355</v>
      </c>
      <c r="R43" s="40">
        <v>-5.2770000000000001</v>
      </c>
      <c r="S43" s="40">
        <v>-0.47799999999999998</v>
      </c>
      <c r="T43" s="38">
        <v>0.104</v>
      </c>
      <c r="U43" s="40">
        <v>0.14369999999999999</v>
      </c>
      <c r="V43" s="38">
        <f t="shared" si="7"/>
        <v>4.5468436662478986</v>
      </c>
    </row>
    <row r="44" spans="1:22" x14ac:dyDescent="0.25">
      <c r="A44" s="4" t="s">
        <v>24</v>
      </c>
    </row>
    <row r="45" spans="1:22" x14ac:dyDescent="0.25">
      <c r="A45" s="4"/>
      <c r="B45" s="4"/>
      <c r="C45" s="4"/>
      <c r="D45" s="4"/>
      <c r="E45" s="4"/>
      <c r="F45" s="4"/>
      <c r="G45" s="4"/>
    </row>
    <row r="46" spans="1:22" x14ac:dyDescent="0.25">
      <c r="B46" s="4" t="s">
        <v>31</v>
      </c>
      <c r="C46"/>
      <c r="D46"/>
      <c r="E46"/>
      <c r="F46"/>
      <c r="G46"/>
      <c r="H46"/>
      <c r="I46"/>
      <c r="J46"/>
      <c r="K46"/>
      <c r="L46"/>
    </row>
    <row r="47" spans="1:22" x14ac:dyDescent="0.25">
      <c r="B47" s="4" t="s">
        <v>32</v>
      </c>
      <c r="C47"/>
      <c r="D47"/>
      <c r="E47"/>
      <c r="F47"/>
      <c r="G47"/>
      <c r="H47"/>
      <c r="I47"/>
      <c r="J47"/>
      <c r="K47"/>
      <c r="L47"/>
    </row>
    <row r="48" spans="1:22" x14ac:dyDescent="0.25">
      <c r="B48" s="4" t="s">
        <v>33</v>
      </c>
      <c r="C48"/>
      <c r="D48"/>
      <c r="E48"/>
      <c r="F48"/>
      <c r="G48"/>
      <c r="H48"/>
      <c r="I48"/>
      <c r="J48"/>
      <c r="K48"/>
      <c r="L48"/>
    </row>
    <row r="49" spans="2:21" x14ac:dyDescent="0.25">
      <c r="B49" s="4"/>
      <c r="C49"/>
      <c r="D49"/>
      <c r="E49"/>
      <c r="F49"/>
      <c r="G49"/>
      <c r="H49"/>
      <c r="I49"/>
      <c r="J49"/>
      <c r="K49"/>
      <c r="L49"/>
    </row>
    <row r="50" spans="2:21" x14ac:dyDescent="0.25">
      <c r="B50" s="4" t="s">
        <v>34</v>
      </c>
      <c r="C50"/>
      <c r="D50"/>
      <c r="E50"/>
      <c r="F50"/>
      <c r="G50"/>
      <c r="H50"/>
      <c r="I50"/>
      <c r="J50"/>
      <c r="K50"/>
      <c r="L50"/>
    </row>
    <row r="51" spans="2:21" x14ac:dyDescent="0.25">
      <c r="B51" s="4" t="s">
        <v>35</v>
      </c>
      <c r="C51"/>
      <c r="D51"/>
      <c r="E51"/>
      <c r="F51"/>
      <c r="G51"/>
      <c r="H51"/>
      <c r="I51"/>
      <c r="J51"/>
      <c r="K51"/>
      <c r="L51"/>
    </row>
    <row r="52" spans="2:21" ht="15.75" thickBot="1" x14ac:dyDescent="0.3">
      <c r="I52"/>
      <c r="J52"/>
    </row>
    <row r="53" spans="2:21" ht="17.25" thickTop="1" thickBot="1" x14ac:dyDescent="0.3">
      <c r="B53" s="4" t="s">
        <v>38</v>
      </c>
      <c r="D53" s="54" t="s">
        <v>41</v>
      </c>
      <c r="E53" s="55"/>
      <c r="F53" s="56" t="s">
        <v>42</v>
      </c>
      <c r="G53" s="55"/>
      <c r="I53" s="4" t="s">
        <v>39</v>
      </c>
      <c r="J53" s="4"/>
      <c r="K53" s="4"/>
      <c r="M53" s="4" t="s">
        <v>40</v>
      </c>
      <c r="O53" s="54" t="s">
        <v>43</v>
      </c>
      <c r="P53" s="55"/>
      <c r="Q53" s="56" t="s">
        <v>42</v>
      </c>
      <c r="R53" s="55"/>
      <c r="S53" s="4" t="s">
        <v>39</v>
      </c>
      <c r="U53" s="4"/>
    </row>
    <row r="54" spans="2:21" ht="15.75" thickTop="1" x14ac:dyDescent="0.25"/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wmj254_2M16_FC1-2&amp;"-,Regular"
&amp;R&amp;"-,Bold"Test date: 17th November 2011&amp;"-,Regular"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>
      <selection activeCell="G23" sqref="G23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6</vt:i4>
      </vt:variant>
    </vt:vector>
  </HeadingPairs>
  <TitlesOfParts>
    <vt:vector size="10" baseType="lpstr">
      <vt:lpstr>Test Config</vt:lpstr>
      <vt:lpstr>M-R data</vt:lpstr>
      <vt:lpstr>Sheet2</vt:lpstr>
      <vt:lpstr>Sheet3</vt:lpstr>
      <vt:lpstr>M-R Curve (Left)</vt:lpstr>
      <vt:lpstr>M-R Curve (Right)</vt:lpstr>
      <vt:lpstr>M-R Curve</vt:lpstr>
      <vt:lpstr>Slip Compensated M-R Curve</vt:lpstr>
      <vt:lpstr>Slip Compen M-R Left</vt:lpstr>
      <vt:lpstr>Slip Compen M-R Right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2013-02-25T10:58:36Z</cp:lastPrinted>
  <dcterms:created xsi:type="dcterms:W3CDTF">2011-10-10T17:35:36Z</dcterms:created>
  <dcterms:modified xsi:type="dcterms:W3CDTF">2013-02-26T22:20:08Z</dcterms:modified>
</cp:coreProperties>
</file>