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chartsheets/sheet7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45" windowWidth="20115" windowHeight="7995" firstSheet="3" activeTab="8"/>
  </bookViews>
  <sheets>
    <sheet name="Test Config" sheetId="17" r:id="rId1"/>
    <sheet name="M-R data" sheetId="1" r:id="rId2"/>
    <sheet name="M-R Left" sheetId="5" r:id="rId3"/>
    <sheet name="M-R Right" sheetId="6" r:id="rId4"/>
    <sheet name="M-R Curve" sheetId="13" r:id="rId5"/>
    <sheet name="Slip Compensated M-R Curve" sheetId="11" r:id="rId6"/>
    <sheet name="Slip Comp M-R Left" sheetId="14" r:id="rId7"/>
    <sheet name="Slip Comp M-R Right" sheetId="15" r:id="rId8"/>
    <sheet name="Col data" sheetId="2" r:id="rId9"/>
    <sheet name="Column Deform" sheetId="16" r:id="rId10"/>
    <sheet name="Sheet3" sheetId="3" r:id="rId11"/>
  </sheets>
  <definedNames>
    <definedName name="OLE_LINK11" localSheetId="0">'Test Config'!$C$9</definedName>
    <definedName name="OLE_LINK13" localSheetId="0">'Test Config'!$C$54</definedName>
  </definedNames>
  <calcPr calcId="145621"/>
</workbook>
</file>

<file path=xl/calcChain.xml><?xml version="1.0" encoding="utf-8"?>
<calcChain xmlns="http://schemas.openxmlformats.org/spreadsheetml/2006/main">
  <c r="E13" i="2" l="1"/>
  <c r="E14" i="2"/>
  <c r="E15" i="2"/>
  <c r="E16" i="2"/>
  <c r="E17" i="2"/>
  <c r="E18" i="2"/>
  <c r="E12" i="2"/>
  <c r="V11" i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10" i="1"/>
  <c r="E43" i="1" l="1"/>
  <c r="P35" i="1"/>
  <c r="Q35" i="1" s="1"/>
  <c r="P36" i="1"/>
  <c r="Q36" i="1" s="1"/>
  <c r="P37" i="1"/>
  <c r="Q37" i="1" s="1"/>
  <c r="P38" i="1"/>
  <c r="Q38" i="1" s="1"/>
  <c r="P39" i="1"/>
  <c r="Q39" i="1" s="1"/>
  <c r="P40" i="1"/>
  <c r="Q40" i="1" s="1"/>
  <c r="P41" i="1"/>
  <c r="Q41" i="1" s="1"/>
  <c r="P42" i="1"/>
  <c r="Q42" i="1" s="1"/>
  <c r="P43" i="1"/>
  <c r="Q43" i="1" s="1"/>
  <c r="O43" i="1"/>
  <c r="O35" i="1"/>
  <c r="O36" i="1"/>
  <c r="O37" i="1"/>
  <c r="O38" i="1"/>
  <c r="O39" i="1"/>
  <c r="O40" i="1"/>
  <c r="O41" i="1"/>
  <c r="O42" i="1"/>
  <c r="F35" i="1"/>
  <c r="G35" i="1" s="1"/>
  <c r="F36" i="1"/>
  <c r="G36" i="1" s="1"/>
  <c r="F37" i="1"/>
  <c r="G37" i="1" s="1"/>
  <c r="F38" i="1"/>
  <c r="G38" i="1" s="1"/>
  <c r="F39" i="1"/>
  <c r="G39" i="1" s="1"/>
  <c r="F40" i="1"/>
  <c r="G40" i="1" s="1"/>
  <c r="F41" i="1"/>
  <c r="G41" i="1" s="1"/>
  <c r="F42" i="1"/>
  <c r="G42" i="1" s="1"/>
  <c r="F43" i="1"/>
  <c r="G43" i="1" s="1"/>
  <c r="E35" i="1"/>
  <c r="E36" i="1"/>
  <c r="E37" i="1"/>
  <c r="E38" i="1"/>
  <c r="E39" i="1"/>
  <c r="E40" i="1"/>
  <c r="E41" i="1"/>
  <c r="E42" i="1"/>
  <c r="P29" i="1"/>
  <c r="Q29" i="1" s="1"/>
  <c r="P30" i="1"/>
  <c r="Q30" i="1" s="1"/>
  <c r="P31" i="1"/>
  <c r="Q31" i="1" s="1"/>
  <c r="P32" i="1"/>
  <c r="Q32" i="1" s="1"/>
  <c r="P33" i="1"/>
  <c r="Q33" i="1" s="1"/>
  <c r="P34" i="1"/>
  <c r="Q34" i="1" s="1"/>
  <c r="O29" i="1"/>
  <c r="O30" i="1"/>
  <c r="O31" i="1"/>
  <c r="O32" i="1"/>
  <c r="O33" i="1"/>
  <c r="O34" i="1"/>
  <c r="F29" i="1"/>
  <c r="G29" i="1" s="1"/>
  <c r="F30" i="1"/>
  <c r="G30" i="1" s="1"/>
  <c r="F31" i="1"/>
  <c r="G31" i="1" s="1"/>
  <c r="F32" i="1"/>
  <c r="G32" i="1" s="1"/>
  <c r="F33" i="1"/>
  <c r="G33" i="1" s="1"/>
  <c r="F34" i="1"/>
  <c r="G34" i="1" s="1"/>
  <c r="E29" i="1"/>
  <c r="E30" i="1"/>
  <c r="E31" i="1"/>
  <c r="E32" i="1"/>
  <c r="E33" i="1"/>
  <c r="E34" i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O17" i="1"/>
  <c r="O18" i="1"/>
  <c r="O19" i="1"/>
  <c r="O20" i="1"/>
  <c r="O21" i="1"/>
  <c r="O22" i="1"/>
  <c r="O23" i="1"/>
  <c r="O24" i="1"/>
  <c r="O25" i="1"/>
  <c r="O26" i="1"/>
  <c r="O27" i="1"/>
  <c r="O28" i="1"/>
  <c r="F17" i="1"/>
  <c r="G17" i="1" s="1"/>
  <c r="F18" i="1"/>
  <c r="G18" i="1" s="1"/>
  <c r="F19" i="1"/>
  <c r="G19" i="1" s="1"/>
  <c r="F20" i="1"/>
  <c r="G20" i="1" s="1"/>
  <c r="F21" i="1"/>
  <c r="G21" i="1" s="1"/>
  <c r="F22" i="1"/>
  <c r="G22" i="1" s="1"/>
  <c r="F23" i="1"/>
  <c r="G23" i="1" s="1"/>
  <c r="F24" i="1"/>
  <c r="G24" i="1" s="1"/>
  <c r="F25" i="1"/>
  <c r="G25" i="1" s="1"/>
  <c r="F26" i="1"/>
  <c r="G26" i="1" s="1"/>
  <c r="F27" i="1"/>
  <c r="G27" i="1" s="1"/>
  <c r="F28" i="1"/>
  <c r="G28" i="1" s="1"/>
  <c r="E17" i="1"/>
  <c r="E18" i="1"/>
  <c r="E19" i="1"/>
  <c r="E20" i="1"/>
  <c r="E21" i="1"/>
  <c r="E22" i="1"/>
  <c r="E23" i="1"/>
  <c r="E24" i="1"/>
  <c r="E25" i="1"/>
  <c r="E26" i="1"/>
  <c r="E27" i="1"/>
  <c r="E28" i="1"/>
  <c r="O10" i="1"/>
  <c r="O11" i="1"/>
  <c r="O12" i="1"/>
  <c r="O13" i="1"/>
  <c r="O14" i="1"/>
  <c r="O15" i="1"/>
  <c r="O16" i="1"/>
  <c r="E16" i="1"/>
  <c r="E10" i="1"/>
  <c r="E11" i="1"/>
  <c r="E12" i="1"/>
  <c r="E13" i="1"/>
  <c r="E14" i="1"/>
  <c r="E15" i="1"/>
  <c r="P16" i="1"/>
  <c r="Q16" i="1" s="1"/>
  <c r="P10" i="1"/>
  <c r="Q10" i="1" s="1"/>
  <c r="P11" i="1"/>
  <c r="Q11" i="1" s="1"/>
  <c r="P12" i="1"/>
  <c r="Q12" i="1" s="1"/>
  <c r="P13" i="1"/>
  <c r="Q13" i="1" s="1"/>
  <c r="P14" i="1"/>
  <c r="Q14" i="1" s="1"/>
  <c r="P15" i="1"/>
  <c r="Q15" i="1" s="1"/>
  <c r="F16" i="1"/>
  <c r="G16" i="1" s="1"/>
  <c r="F10" i="1"/>
  <c r="G10" i="1" s="1"/>
  <c r="F11" i="1"/>
  <c r="G11" i="1" s="1"/>
  <c r="F12" i="1"/>
  <c r="G12" i="1" s="1"/>
  <c r="F13" i="1"/>
  <c r="G13" i="1" s="1"/>
  <c r="F14" i="1"/>
  <c r="G14" i="1" s="1"/>
  <c r="F15" i="1"/>
  <c r="G15" i="1" s="1"/>
</calcChain>
</file>

<file path=xl/sharedStrings.xml><?xml version="1.0" encoding="utf-8"?>
<sst xmlns="http://schemas.openxmlformats.org/spreadsheetml/2006/main" count="80" uniqueCount="58">
  <si>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</si>
  <si>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</si>
  <si>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</si>
  <si>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</si>
  <si>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</si>
  <si>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</si>
  <si>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</si>
  <si>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</si>
  <si>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</si>
  <si>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</si>
  <si>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</si>
  <si>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</si>
  <si>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</si>
  <si>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</si>
  <si>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</si>
  <si>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</si>
  <si>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</si>
  <si>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</si>
  <si>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</si>
  <si>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</si>
  <si>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</si>
  <si>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</si>
  <si>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</si>
  <si>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</si>
  <si>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</si>
  <si>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Joint rotation,  (4)-(2)</t>
  </si>
  <si>
    <t>Joint rotation, (14)-(2)</t>
  </si>
  <si>
    <t>Test Ref:  Wmj254_3M16_ST1-1</t>
  </si>
  <si>
    <t>Test date: 29th November 2011</t>
  </si>
  <si>
    <t>Width of the column at TOP web cleat = TOP</t>
  </si>
  <si>
    <t>Width of the column at BOTTOM web cleat = BOT</t>
  </si>
  <si>
    <t>After unloading</t>
  </si>
  <si>
    <t>Before start of test</t>
  </si>
  <si>
    <t>Slip compensated joint rotation, (6)-(12)</t>
  </si>
  <si>
    <t>Slip compensated joint rotation, (16)-(22)</t>
  </si>
  <si>
    <t>Rotation due to horizontal slip, arctan ((LBL-LTL)/L)</t>
  </si>
  <si>
    <t>Rotation due to horizontal slip, arctan ((LBR-LTR)/L)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</si>
  <si>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</si>
  <si>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</si>
  <si>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onset* </t>
    </r>
  </si>
  <si>
    <t>1.  When audiable loud cracking noise is first heard.</t>
  </si>
  <si>
    <t>2.  When width of column near centreline of top bolt increases by 1% of its width before loading.</t>
  </si>
  <si>
    <r>
      <t>*Damage Onset</t>
    </r>
    <r>
      <rPr>
        <b/>
        <sz val="11"/>
        <color theme="1"/>
        <rFont val="Calibri"/>
        <family val="2"/>
        <scheme val="minor"/>
      </rPr>
      <t xml:space="preserve"> is defined in following two ways: </t>
    </r>
  </si>
  <si>
    <t>(kN)</t>
  </si>
  <si>
    <t xml:space="preserve">Load </t>
  </si>
  <si>
    <t>Moment</t>
  </si>
  <si>
    <t>(kNm)</t>
  </si>
  <si>
    <t xml:space="preserve">TOP </t>
  </si>
  <si>
    <t>(mm)</t>
  </si>
  <si>
    <t xml:space="preserve">BOT </t>
  </si>
  <si>
    <t>Moment Arm = 1.016 m</t>
  </si>
  <si>
    <r>
      <t xml:space="preserve">Moment = Applied Load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Calibri"/>
        <family val="2"/>
      </rPr>
      <t xml:space="preserve"> Moment Arm</t>
    </r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</si>
  <si>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</si>
  <si>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</si>
  <si>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t>Fig. 2. General test arrangement for major-axis beam-to-column joint Wmj254_3M16_ST1-1.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</si>
  <si>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structural steel material</t>
    </r>
  </si>
  <si>
    <t xml:space="preserve">Fig. 4. Connection details for beam-to-column joint tests with structural steel cleats                                     (All dimensions are in mm), adapted from [Fig. 1]. </t>
  </si>
  <si>
    <t>Fig. 5. Details of nominally pinned beam-to-column joint test Wmj254_3M16_ST1-1.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</si>
</sst>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2"/>
      <color theme="1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4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0" fillId="0" borderId="18" xfId="0" applyFont="1" applyBorder="1"/>
    <xf numFmtId="0" fontId="18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2" fontId="0" fillId="33" borderId="21" xfId="0" applyNumberFormat="1" applyFill="1" applyBorder="1"/>
    <xf numFmtId="2" fontId="0" fillId="33" borderId="21" xfId="0" applyNumberFormat="1" applyFont="1" applyFill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0" fontId="0" fillId="0" borderId="25" xfId="0" applyFont="1" applyBorder="1"/>
    <xf numFmtId="2" fontId="0" fillId="0" borderId="25" xfId="0" applyNumberFormat="1" applyFont="1" applyBorder="1"/>
    <xf numFmtId="2" fontId="0" fillId="33" borderId="25" xfId="0" applyNumberFormat="1" applyFill="1" applyBorder="1"/>
    <xf numFmtId="2" fontId="0" fillId="33" borderId="25" xfId="0" applyNumberFormat="1" applyFont="1" applyFill="1" applyBorder="1"/>
    <xf numFmtId="2" fontId="0" fillId="0" borderId="25" xfId="0" applyNumberFormat="1" applyBorder="1"/>
    <xf numFmtId="2" fontId="0" fillId="34" borderId="25" xfId="0" applyNumberFormat="1" applyFill="1" applyBorder="1"/>
    <xf numFmtId="2" fontId="0" fillId="34" borderId="25" xfId="0" applyNumberFormat="1" applyFont="1" applyFill="1" applyBorder="1"/>
    <xf numFmtId="2" fontId="16" fillId="35" borderId="18" xfId="0" applyNumberFormat="1" applyFont="1" applyFill="1" applyBorder="1"/>
    <xf numFmtId="0" fontId="18" fillId="36" borderId="10" xfId="0" applyFont="1" applyFill="1" applyBorder="1" applyAlignment="1">
      <alignment horizontal="center" wrapText="1"/>
    </xf>
    <xf numFmtId="0" fontId="18" fillId="36" borderId="12" xfId="0" applyFont="1" applyFill="1" applyBorder="1" applyAlignment="1">
      <alignment horizontal="center" wrapText="1"/>
    </xf>
    <xf numFmtId="2" fontId="16" fillId="37" borderId="18" xfId="0" applyNumberFormat="1" applyFont="1" applyFill="1" applyBorder="1"/>
    <xf numFmtId="0" fontId="16" fillId="36" borderId="14" xfId="0" applyFont="1" applyFill="1" applyBorder="1" applyAlignment="1">
      <alignment horizontal="center"/>
    </xf>
    <xf numFmtId="2" fontId="0" fillId="36" borderId="21" xfId="0" applyNumberFormat="1" applyFill="1" applyBorder="1"/>
    <xf numFmtId="2" fontId="0" fillId="36" borderId="18" xfId="0" applyNumberFormat="1" applyFill="1" applyBorder="1"/>
    <xf numFmtId="0" fontId="16" fillId="36" borderId="16" xfId="0" applyFont="1" applyFill="1" applyBorder="1" applyAlignment="1">
      <alignment horizontal="center"/>
    </xf>
    <xf numFmtId="2" fontId="0" fillId="36" borderId="21" xfId="0" applyNumberFormat="1" applyFont="1" applyFill="1" applyBorder="1"/>
    <xf numFmtId="2" fontId="0" fillId="36" borderId="18" xfId="0" applyNumberFormat="1" applyFont="1" applyFill="1" applyBorder="1"/>
    <xf numFmtId="2" fontId="16" fillId="38" borderId="18" xfId="0" applyNumberFormat="1" applyFont="1" applyFill="1" applyBorder="1"/>
    <xf numFmtId="2" fontId="0" fillId="39" borderId="18" xfId="0" applyNumberFormat="1" applyFont="1" applyFill="1" applyBorder="1"/>
    <xf numFmtId="0" fontId="19" fillId="0" borderId="0" xfId="0" applyFont="1"/>
    <xf numFmtId="2" fontId="0" fillId="0" borderId="0" xfId="0" applyNumberFormat="1"/>
    <xf numFmtId="0" fontId="0" fillId="0" borderId="0" xfId="0" applyAlignment="1">
      <alignment horizontal="lef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worksheet" Target="worksheets/sheet4.xml"/><Relationship Id="rId5" Type="http://schemas.openxmlformats.org/officeDocument/2006/relationships/chartsheet" Target="chartsheets/sheet3.xml"/><Relationship Id="rId15" Type="http://schemas.openxmlformats.org/officeDocument/2006/relationships/calcChain" Target="calcChain.xml"/><Relationship Id="rId10" Type="http://schemas.openxmlformats.org/officeDocument/2006/relationships/chartsheet" Target="chartsheets/sheet7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Wmj254_3M16_ST1.1 (With Slip Rotation)</a:t>
            </a:r>
          </a:p>
        </c:rich>
      </c:tx>
      <c:layout>
        <c:manualLayout>
          <c:xMode val="edge"/>
          <c:yMode val="edge"/>
          <c:x val="0.27623443086084148"/>
          <c:y val="3.133462301487761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574E-2"/>
          <c:w val="0.84973758204794148"/>
          <c:h val="0.74832540701701622"/>
        </c:manualLayout>
      </c:layout>
      <c:scatterChart>
        <c:scatterStyle val="lineMarker"/>
        <c:varyColors val="0"/>
        <c:ser>
          <c:idx val="0"/>
          <c:order val="0"/>
          <c:tx>
            <c:v>Wmj254_2M16_FC1.3</c:v>
          </c:tx>
          <c:marker>
            <c:symbol val="square"/>
            <c:size val="9"/>
          </c:marker>
          <c:xVal>
            <c:numRef>
              <c:f>'M-R data'!$F$10:$F$43</c:f>
              <c:numCache>
                <c:formatCode>0.00</c:formatCode>
                <c:ptCount val="34"/>
                <c:pt idx="0">
                  <c:v>0</c:v>
                </c:pt>
                <c:pt idx="1">
                  <c:v>0.8528</c:v>
                </c:pt>
                <c:pt idx="2">
                  <c:v>2.2732999999999999</c:v>
                </c:pt>
                <c:pt idx="3">
                  <c:v>4.2011000000000003</c:v>
                </c:pt>
                <c:pt idx="4">
                  <c:v>4.3266</c:v>
                </c:pt>
                <c:pt idx="5">
                  <c:v>7.6276000000000002</c:v>
                </c:pt>
                <c:pt idx="6">
                  <c:v>7.7602000000000002</c:v>
                </c:pt>
                <c:pt idx="7">
                  <c:v>9.6631</c:v>
                </c:pt>
                <c:pt idx="8">
                  <c:v>9.8950999999999993</c:v>
                </c:pt>
                <c:pt idx="9">
                  <c:v>19.276199999999999</c:v>
                </c:pt>
                <c:pt idx="10">
                  <c:v>19.2804</c:v>
                </c:pt>
                <c:pt idx="11">
                  <c:v>6.9039999999999999</c:v>
                </c:pt>
                <c:pt idx="12">
                  <c:v>6.548</c:v>
                </c:pt>
                <c:pt idx="13">
                  <c:v>21.1187</c:v>
                </c:pt>
                <c:pt idx="14">
                  <c:v>20.876999999999999</c:v>
                </c:pt>
                <c:pt idx="15">
                  <c:v>23.401900000000001</c:v>
                </c:pt>
                <c:pt idx="16">
                  <c:v>23.353000000000002</c:v>
                </c:pt>
                <c:pt idx="17">
                  <c:v>23.811599999999999</c:v>
                </c:pt>
                <c:pt idx="18">
                  <c:v>30.580000000000002</c:v>
                </c:pt>
                <c:pt idx="19">
                  <c:v>31.002000000000002</c:v>
                </c:pt>
                <c:pt idx="20">
                  <c:v>31.097000000000001</c:v>
                </c:pt>
                <c:pt idx="21">
                  <c:v>11.1663</c:v>
                </c:pt>
                <c:pt idx="22">
                  <c:v>10.505700000000001</c:v>
                </c:pt>
                <c:pt idx="23">
                  <c:v>34.453600000000002</c:v>
                </c:pt>
                <c:pt idx="24">
                  <c:v>33.671899999999994</c:v>
                </c:pt>
                <c:pt idx="25">
                  <c:v>37.122600000000006</c:v>
                </c:pt>
                <c:pt idx="26">
                  <c:v>38.6462</c:v>
                </c:pt>
                <c:pt idx="27">
                  <c:v>44.67</c:v>
                </c:pt>
                <c:pt idx="28">
                  <c:v>54.218000000000004</c:v>
                </c:pt>
                <c:pt idx="29">
                  <c:v>55.643000000000001</c:v>
                </c:pt>
                <c:pt idx="30">
                  <c:v>55.984000000000002</c:v>
                </c:pt>
                <c:pt idx="31">
                  <c:v>20.713099999999997</c:v>
                </c:pt>
                <c:pt idx="32">
                  <c:v>20.001999999999999</c:v>
                </c:pt>
                <c:pt idx="33">
                  <c:v>15.363999999999999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0.26822400000000002</c:v>
                </c:pt>
                <c:pt idx="2">
                  <c:v>0.6939280000000001</c:v>
                </c:pt>
                <c:pt idx="3">
                  <c:v>1.2466320000000002</c:v>
                </c:pt>
                <c:pt idx="4">
                  <c:v>1.2263120000000001</c:v>
                </c:pt>
                <c:pt idx="5">
                  <c:v>1.9730719999999999</c:v>
                </c:pt>
                <c:pt idx="6">
                  <c:v>1.9060159999999999</c:v>
                </c:pt>
                <c:pt idx="7">
                  <c:v>2.2931120000000003</c:v>
                </c:pt>
                <c:pt idx="8">
                  <c:v>2.2006559999999999</c:v>
                </c:pt>
                <c:pt idx="9">
                  <c:v>3.0378400000000001</c:v>
                </c:pt>
                <c:pt idx="10">
                  <c:v>2.7838400000000001</c:v>
                </c:pt>
                <c:pt idx="11">
                  <c:v>0.10160000000000001</c:v>
                </c:pt>
                <c:pt idx="12">
                  <c:v>7.8231999999999996E-2</c:v>
                </c:pt>
                <c:pt idx="13">
                  <c:v>2.9829759999999998</c:v>
                </c:pt>
                <c:pt idx="14">
                  <c:v>2.7767280000000003</c:v>
                </c:pt>
                <c:pt idx="15">
                  <c:v>3.158744</c:v>
                </c:pt>
                <c:pt idx="16">
                  <c:v>2.924048</c:v>
                </c:pt>
                <c:pt idx="17">
                  <c:v>2.8366719999999996</c:v>
                </c:pt>
                <c:pt idx="18">
                  <c:v>3.2877760000000005</c:v>
                </c:pt>
                <c:pt idx="19">
                  <c:v>3.0165039999999999</c:v>
                </c:pt>
                <c:pt idx="20">
                  <c:v>2.8844240000000001</c:v>
                </c:pt>
                <c:pt idx="21">
                  <c:v>8.8391999999999998E-2</c:v>
                </c:pt>
                <c:pt idx="22">
                  <c:v>0.10058400000000001</c:v>
                </c:pt>
                <c:pt idx="23">
                  <c:v>3.2339279999999997</c:v>
                </c:pt>
                <c:pt idx="24">
                  <c:v>2.928112</c:v>
                </c:pt>
                <c:pt idx="25">
                  <c:v>3.331464</c:v>
                </c:pt>
                <c:pt idx="26">
                  <c:v>3.345688</c:v>
                </c:pt>
                <c:pt idx="27">
                  <c:v>3.4157920000000002</c:v>
                </c:pt>
                <c:pt idx="28">
                  <c:v>3.4249360000000002</c:v>
                </c:pt>
                <c:pt idx="29">
                  <c:v>3.1668720000000001</c:v>
                </c:pt>
                <c:pt idx="30">
                  <c:v>3.0226000000000002</c:v>
                </c:pt>
                <c:pt idx="31">
                  <c:v>0.15748000000000001</c:v>
                </c:pt>
                <c:pt idx="32">
                  <c:v>0.19100800000000001</c:v>
                </c:pt>
                <c:pt idx="33">
                  <c:v>2.032E-3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079872"/>
        <c:axId val="96081792"/>
      </c:scatterChart>
      <c:valAx>
        <c:axId val="9607987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9625024753874982"/>
              <c:y val="0.91766297334813485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6081792"/>
        <c:crosses val="autoZero"/>
        <c:crossBetween val="midCat"/>
        <c:majorUnit val="10"/>
      </c:valAx>
      <c:valAx>
        <c:axId val="96081792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6079872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Wmj254_3M16_ST1.1 (With Slip Rotation)</a:t>
            </a:r>
          </a:p>
        </c:rich>
      </c:tx>
      <c:layout>
        <c:manualLayout>
          <c:xMode val="edge"/>
          <c:yMode val="edge"/>
          <c:x val="0.27667822671732761"/>
          <c:y val="3.1334623014877612E-2"/>
        </c:manualLayout>
      </c:layout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Wmj254_2M16_FC1.3</c:v>
          </c:tx>
          <c:marker>
            <c:symbol val="square"/>
            <c:size val="9"/>
          </c:marker>
          <c:xVal>
            <c:numRef>
              <c:f>'M-R data'!$P$10:$P$43</c:f>
              <c:numCache>
                <c:formatCode>0.00</c:formatCode>
                <c:ptCount val="34"/>
                <c:pt idx="0">
                  <c:v>0</c:v>
                </c:pt>
                <c:pt idx="1">
                  <c:v>0.74940000000000007</c:v>
                </c:pt>
                <c:pt idx="2">
                  <c:v>2.2829999999999999</c:v>
                </c:pt>
                <c:pt idx="3">
                  <c:v>4.2370000000000001</c:v>
                </c:pt>
                <c:pt idx="4">
                  <c:v>4.3940000000000001</c:v>
                </c:pt>
                <c:pt idx="5">
                  <c:v>8.0760000000000005</c:v>
                </c:pt>
                <c:pt idx="6">
                  <c:v>8.1788000000000007</c:v>
                </c:pt>
                <c:pt idx="7">
                  <c:v>10.375</c:v>
                </c:pt>
                <c:pt idx="8">
                  <c:v>10.471</c:v>
                </c:pt>
                <c:pt idx="9">
                  <c:v>17.190000000000001</c:v>
                </c:pt>
                <c:pt idx="10">
                  <c:v>17.810299999999998</c:v>
                </c:pt>
                <c:pt idx="11">
                  <c:v>4.2674000000000003</c:v>
                </c:pt>
                <c:pt idx="12">
                  <c:v>3.8918999999999997</c:v>
                </c:pt>
                <c:pt idx="13">
                  <c:v>22.4693</c:v>
                </c:pt>
                <c:pt idx="14">
                  <c:v>23.206</c:v>
                </c:pt>
                <c:pt idx="15">
                  <c:v>27.784099999999999</c:v>
                </c:pt>
                <c:pt idx="16">
                  <c:v>28.416999999999998</c:v>
                </c:pt>
                <c:pt idx="17">
                  <c:v>29.459400000000002</c:v>
                </c:pt>
                <c:pt idx="18">
                  <c:v>34.476900000000001</c:v>
                </c:pt>
                <c:pt idx="19">
                  <c:v>34.767400000000002</c:v>
                </c:pt>
                <c:pt idx="20">
                  <c:v>34.823700000000002</c:v>
                </c:pt>
                <c:pt idx="21">
                  <c:v>10.4788</c:v>
                </c:pt>
                <c:pt idx="22">
                  <c:v>9.6173000000000002</c:v>
                </c:pt>
                <c:pt idx="23">
                  <c:v>43.048000000000002</c:v>
                </c:pt>
                <c:pt idx="24">
                  <c:v>44.533000000000001</c:v>
                </c:pt>
                <c:pt idx="25">
                  <c:v>50.529999999999994</c:v>
                </c:pt>
                <c:pt idx="26">
                  <c:v>52.99</c:v>
                </c:pt>
                <c:pt idx="27">
                  <c:v>57.941000000000003</c:v>
                </c:pt>
                <c:pt idx="28">
                  <c:v>59.654999999999994</c:v>
                </c:pt>
                <c:pt idx="29">
                  <c:v>58.844999999999999</c:v>
                </c:pt>
                <c:pt idx="30">
                  <c:v>58.618000000000002</c:v>
                </c:pt>
                <c:pt idx="31">
                  <c:v>21.063299999999998</c:v>
                </c:pt>
                <c:pt idx="32">
                  <c:v>19.959199999999999</c:v>
                </c:pt>
                <c:pt idx="33">
                  <c:v>15.618600000000001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0.267208</c:v>
                </c:pt>
                <c:pt idx="2">
                  <c:v>0.72643999999999997</c:v>
                </c:pt>
                <c:pt idx="3">
                  <c:v>1.2740640000000001</c:v>
                </c:pt>
                <c:pt idx="4">
                  <c:v>1.2527280000000001</c:v>
                </c:pt>
                <c:pt idx="5">
                  <c:v>1.9903440000000001</c:v>
                </c:pt>
                <c:pt idx="6">
                  <c:v>1.9070320000000001</c:v>
                </c:pt>
                <c:pt idx="7">
                  <c:v>2.3032719999999998</c:v>
                </c:pt>
                <c:pt idx="8">
                  <c:v>2.2118320000000002</c:v>
                </c:pt>
                <c:pt idx="9">
                  <c:v>3.038856</c:v>
                </c:pt>
                <c:pt idx="10">
                  <c:v>2.789936</c:v>
                </c:pt>
                <c:pt idx="11">
                  <c:v>0.14935199999999998</c:v>
                </c:pt>
                <c:pt idx="12">
                  <c:v>0.130048</c:v>
                </c:pt>
                <c:pt idx="13">
                  <c:v>2.980944</c:v>
                </c:pt>
                <c:pt idx="14">
                  <c:v>2.7767280000000003</c:v>
                </c:pt>
                <c:pt idx="15">
                  <c:v>3.1516319999999998</c:v>
                </c:pt>
                <c:pt idx="16">
                  <c:v>2.9210000000000003</c:v>
                </c:pt>
                <c:pt idx="17">
                  <c:v>2.8407359999999997</c:v>
                </c:pt>
                <c:pt idx="18">
                  <c:v>3.2887919999999999</c:v>
                </c:pt>
                <c:pt idx="19">
                  <c:v>3.0226000000000002</c:v>
                </c:pt>
                <c:pt idx="20">
                  <c:v>2.8976319999999998</c:v>
                </c:pt>
                <c:pt idx="21">
                  <c:v>0.14427199999999998</c:v>
                </c:pt>
                <c:pt idx="22">
                  <c:v>0.15748000000000001</c:v>
                </c:pt>
                <c:pt idx="23">
                  <c:v>3.2227520000000003</c:v>
                </c:pt>
                <c:pt idx="24">
                  <c:v>2.928112</c:v>
                </c:pt>
                <c:pt idx="25">
                  <c:v>3.3304480000000001</c:v>
                </c:pt>
                <c:pt idx="26">
                  <c:v>3.3426400000000003</c:v>
                </c:pt>
                <c:pt idx="27">
                  <c:v>3.4300159999999997</c:v>
                </c:pt>
                <c:pt idx="28">
                  <c:v>3.4401760000000001</c:v>
                </c:pt>
                <c:pt idx="29">
                  <c:v>3.183128</c:v>
                </c:pt>
                <c:pt idx="30">
                  <c:v>3.0398719999999999</c:v>
                </c:pt>
                <c:pt idx="31">
                  <c:v>0.21132799999999999</c:v>
                </c:pt>
                <c:pt idx="32">
                  <c:v>0.23977599999999999</c:v>
                </c:pt>
                <c:pt idx="33">
                  <c:v>2.032E-3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55904"/>
        <c:axId val="96158080"/>
      </c:scatterChart>
      <c:valAx>
        <c:axId val="96155904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850056345302435"/>
              <c:y val="0.9301968225540864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6158080"/>
        <c:crosses val="autoZero"/>
        <c:crossBetween val="midCat"/>
        <c:majorUnit val="10"/>
      </c:valAx>
      <c:valAx>
        <c:axId val="9615808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1893E-3"/>
              <c:y val="0.33372360428105075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6155904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data'!$F$10:$F$43</c:f>
              <c:numCache>
                <c:formatCode>0.00</c:formatCode>
                <c:ptCount val="34"/>
                <c:pt idx="0">
                  <c:v>0</c:v>
                </c:pt>
                <c:pt idx="1">
                  <c:v>0.8528</c:v>
                </c:pt>
                <c:pt idx="2">
                  <c:v>2.2732999999999999</c:v>
                </c:pt>
                <c:pt idx="3">
                  <c:v>4.2011000000000003</c:v>
                </c:pt>
                <c:pt idx="4">
                  <c:v>4.3266</c:v>
                </c:pt>
                <c:pt idx="5">
                  <c:v>7.6276000000000002</c:v>
                </c:pt>
                <c:pt idx="6">
                  <c:v>7.7602000000000002</c:v>
                </c:pt>
                <c:pt idx="7">
                  <c:v>9.6631</c:v>
                </c:pt>
                <c:pt idx="8">
                  <c:v>9.8950999999999993</c:v>
                </c:pt>
                <c:pt idx="9">
                  <c:v>19.276199999999999</c:v>
                </c:pt>
                <c:pt idx="10">
                  <c:v>19.2804</c:v>
                </c:pt>
                <c:pt idx="11">
                  <c:v>6.9039999999999999</c:v>
                </c:pt>
                <c:pt idx="12">
                  <c:v>6.548</c:v>
                </c:pt>
                <c:pt idx="13">
                  <c:v>21.1187</c:v>
                </c:pt>
                <c:pt idx="14">
                  <c:v>20.876999999999999</c:v>
                </c:pt>
                <c:pt idx="15">
                  <c:v>23.401900000000001</c:v>
                </c:pt>
                <c:pt idx="16">
                  <c:v>23.353000000000002</c:v>
                </c:pt>
                <c:pt idx="17">
                  <c:v>23.811599999999999</c:v>
                </c:pt>
                <c:pt idx="18">
                  <c:v>30.580000000000002</c:v>
                </c:pt>
                <c:pt idx="19">
                  <c:v>31.002000000000002</c:v>
                </c:pt>
                <c:pt idx="20">
                  <c:v>31.097000000000001</c:v>
                </c:pt>
                <c:pt idx="21">
                  <c:v>11.1663</c:v>
                </c:pt>
                <c:pt idx="22">
                  <c:v>10.505700000000001</c:v>
                </c:pt>
                <c:pt idx="23">
                  <c:v>34.453600000000002</c:v>
                </c:pt>
                <c:pt idx="24">
                  <c:v>33.671899999999994</c:v>
                </c:pt>
                <c:pt idx="25">
                  <c:v>37.122600000000006</c:v>
                </c:pt>
                <c:pt idx="26">
                  <c:v>38.6462</c:v>
                </c:pt>
                <c:pt idx="27">
                  <c:v>44.67</c:v>
                </c:pt>
                <c:pt idx="28">
                  <c:v>54.218000000000004</c:v>
                </c:pt>
                <c:pt idx="29">
                  <c:v>55.643000000000001</c:v>
                </c:pt>
                <c:pt idx="30">
                  <c:v>55.984000000000002</c:v>
                </c:pt>
                <c:pt idx="31">
                  <c:v>20.713099999999997</c:v>
                </c:pt>
                <c:pt idx="32">
                  <c:v>20.001999999999999</c:v>
                </c:pt>
                <c:pt idx="33">
                  <c:v>15.363999999999999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0.26822400000000002</c:v>
                </c:pt>
                <c:pt idx="2">
                  <c:v>0.6939280000000001</c:v>
                </c:pt>
                <c:pt idx="3">
                  <c:v>1.2466320000000002</c:v>
                </c:pt>
                <c:pt idx="4">
                  <c:v>1.2263120000000001</c:v>
                </c:pt>
                <c:pt idx="5">
                  <c:v>1.9730719999999999</c:v>
                </c:pt>
                <c:pt idx="6">
                  <c:v>1.9060159999999999</c:v>
                </c:pt>
                <c:pt idx="7">
                  <c:v>2.2931120000000003</c:v>
                </c:pt>
                <c:pt idx="8">
                  <c:v>2.2006559999999999</c:v>
                </c:pt>
                <c:pt idx="9">
                  <c:v>3.0378400000000001</c:v>
                </c:pt>
                <c:pt idx="10">
                  <c:v>2.7838400000000001</c:v>
                </c:pt>
                <c:pt idx="11">
                  <c:v>0.10160000000000001</c:v>
                </c:pt>
                <c:pt idx="12">
                  <c:v>7.8231999999999996E-2</c:v>
                </c:pt>
                <c:pt idx="13">
                  <c:v>2.9829759999999998</c:v>
                </c:pt>
                <c:pt idx="14">
                  <c:v>2.7767280000000003</c:v>
                </c:pt>
                <c:pt idx="15">
                  <c:v>3.158744</c:v>
                </c:pt>
                <c:pt idx="16">
                  <c:v>2.924048</c:v>
                </c:pt>
                <c:pt idx="17">
                  <c:v>2.8366719999999996</c:v>
                </c:pt>
                <c:pt idx="18">
                  <c:v>3.2877760000000005</c:v>
                </c:pt>
                <c:pt idx="19">
                  <c:v>3.0165039999999999</c:v>
                </c:pt>
                <c:pt idx="20">
                  <c:v>2.8844240000000001</c:v>
                </c:pt>
                <c:pt idx="21">
                  <c:v>8.8391999999999998E-2</c:v>
                </c:pt>
                <c:pt idx="22">
                  <c:v>0.10058400000000001</c:v>
                </c:pt>
                <c:pt idx="23">
                  <c:v>3.2339279999999997</c:v>
                </c:pt>
                <c:pt idx="24">
                  <c:v>2.928112</c:v>
                </c:pt>
                <c:pt idx="25">
                  <c:v>3.331464</c:v>
                </c:pt>
                <c:pt idx="26">
                  <c:v>3.345688</c:v>
                </c:pt>
                <c:pt idx="27">
                  <c:v>3.4157920000000002</c:v>
                </c:pt>
                <c:pt idx="28">
                  <c:v>3.4249360000000002</c:v>
                </c:pt>
                <c:pt idx="29">
                  <c:v>3.1668720000000001</c:v>
                </c:pt>
                <c:pt idx="30">
                  <c:v>3.0226000000000002</c:v>
                </c:pt>
                <c:pt idx="31">
                  <c:v>0.15748000000000001</c:v>
                </c:pt>
                <c:pt idx="32">
                  <c:v>0.19100800000000001</c:v>
                </c:pt>
                <c:pt idx="33">
                  <c:v>2.032E-3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data'!$P$10:$P$43</c:f>
              <c:numCache>
                <c:formatCode>0.00</c:formatCode>
                <c:ptCount val="34"/>
                <c:pt idx="0">
                  <c:v>0</c:v>
                </c:pt>
                <c:pt idx="1">
                  <c:v>0.74940000000000007</c:v>
                </c:pt>
                <c:pt idx="2">
                  <c:v>2.2829999999999999</c:v>
                </c:pt>
                <c:pt idx="3">
                  <c:v>4.2370000000000001</c:v>
                </c:pt>
                <c:pt idx="4">
                  <c:v>4.3940000000000001</c:v>
                </c:pt>
                <c:pt idx="5">
                  <c:v>8.0760000000000005</c:v>
                </c:pt>
                <c:pt idx="6">
                  <c:v>8.1788000000000007</c:v>
                </c:pt>
                <c:pt idx="7">
                  <c:v>10.375</c:v>
                </c:pt>
                <c:pt idx="8">
                  <c:v>10.471</c:v>
                </c:pt>
                <c:pt idx="9">
                  <c:v>17.190000000000001</c:v>
                </c:pt>
                <c:pt idx="10">
                  <c:v>17.810299999999998</c:v>
                </c:pt>
                <c:pt idx="11">
                  <c:v>4.2674000000000003</c:v>
                </c:pt>
                <c:pt idx="12">
                  <c:v>3.8918999999999997</c:v>
                </c:pt>
                <c:pt idx="13">
                  <c:v>22.4693</c:v>
                </c:pt>
                <c:pt idx="14">
                  <c:v>23.206</c:v>
                </c:pt>
                <c:pt idx="15">
                  <c:v>27.784099999999999</c:v>
                </c:pt>
                <c:pt idx="16">
                  <c:v>28.416999999999998</c:v>
                </c:pt>
                <c:pt idx="17">
                  <c:v>29.459400000000002</c:v>
                </c:pt>
                <c:pt idx="18">
                  <c:v>34.476900000000001</c:v>
                </c:pt>
                <c:pt idx="19">
                  <c:v>34.767400000000002</c:v>
                </c:pt>
                <c:pt idx="20">
                  <c:v>34.823700000000002</c:v>
                </c:pt>
                <c:pt idx="21">
                  <c:v>10.4788</c:v>
                </c:pt>
                <c:pt idx="22">
                  <c:v>9.6173000000000002</c:v>
                </c:pt>
                <c:pt idx="23">
                  <c:v>43.048000000000002</c:v>
                </c:pt>
                <c:pt idx="24">
                  <c:v>44.533000000000001</c:v>
                </c:pt>
                <c:pt idx="25">
                  <c:v>50.529999999999994</c:v>
                </c:pt>
                <c:pt idx="26">
                  <c:v>52.99</c:v>
                </c:pt>
                <c:pt idx="27">
                  <c:v>57.941000000000003</c:v>
                </c:pt>
                <c:pt idx="28">
                  <c:v>59.654999999999994</c:v>
                </c:pt>
                <c:pt idx="29">
                  <c:v>58.844999999999999</c:v>
                </c:pt>
                <c:pt idx="30">
                  <c:v>58.618000000000002</c:v>
                </c:pt>
                <c:pt idx="31">
                  <c:v>21.063299999999998</c:v>
                </c:pt>
                <c:pt idx="32">
                  <c:v>19.959199999999999</c:v>
                </c:pt>
                <c:pt idx="33">
                  <c:v>15.618600000000001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0.267208</c:v>
                </c:pt>
                <c:pt idx="2">
                  <c:v>0.72643999999999997</c:v>
                </c:pt>
                <c:pt idx="3">
                  <c:v>1.2740640000000001</c:v>
                </c:pt>
                <c:pt idx="4">
                  <c:v>1.2527280000000001</c:v>
                </c:pt>
                <c:pt idx="5">
                  <c:v>1.9903440000000001</c:v>
                </c:pt>
                <c:pt idx="6">
                  <c:v>1.9070320000000001</c:v>
                </c:pt>
                <c:pt idx="7">
                  <c:v>2.3032719999999998</c:v>
                </c:pt>
                <c:pt idx="8">
                  <c:v>2.2118320000000002</c:v>
                </c:pt>
                <c:pt idx="9">
                  <c:v>3.038856</c:v>
                </c:pt>
                <c:pt idx="10">
                  <c:v>2.789936</c:v>
                </c:pt>
                <c:pt idx="11">
                  <c:v>0.14935199999999998</c:v>
                </c:pt>
                <c:pt idx="12">
                  <c:v>0.130048</c:v>
                </c:pt>
                <c:pt idx="13">
                  <c:v>2.980944</c:v>
                </c:pt>
                <c:pt idx="14">
                  <c:v>2.7767280000000003</c:v>
                </c:pt>
                <c:pt idx="15">
                  <c:v>3.1516319999999998</c:v>
                </c:pt>
                <c:pt idx="16">
                  <c:v>2.9210000000000003</c:v>
                </c:pt>
                <c:pt idx="17">
                  <c:v>2.8407359999999997</c:v>
                </c:pt>
                <c:pt idx="18">
                  <c:v>3.2887919999999999</c:v>
                </c:pt>
                <c:pt idx="19">
                  <c:v>3.0226000000000002</c:v>
                </c:pt>
                <c:pt idx="20">
                  <c:v>2.8976319999999998</c:v>
                </c:pt>
                <c:pt idx="21">
                  <c:v>0.14427199999999998</c:v>
                </c:pt>
                <c:pt idx="22">
                  <c:v>0.15748000000000001</c:v>
                </c:pt>
                <c:pt idx="23">
                  <c:v>3.2227520000000003</c:v>
                </c:pt>
                <c:pt idx="24">
                  <c:v>2.928112</c:v>
                </c:pt>
                <c:pt idx="25">
                  <c:v>3.3304480000000001</c:v>
                </c:pt>
                <c:pt idx="26">
                  <c:v>3.3426400000000003</c:v>
                </c:pt>
                <c:pt idx="27">
                  <c:v>3.4300159999999997</c:v>
                </c:pt>
                <c:pt idx="28">
                  <c:v>3.4401760000000001</c:v>
                </c:pt>
                <c:pt idx="29">
                  <c:v>3.183128</c:v>
                </c:pt>
                <c:pt idx="30">
                  <c:v>3.0398719999999999</c:v>
                </c:pt>
                <c:pt idx="31">
                  <c:v>0.21132799999999999</c:v>
                </c:pt>
                <c:pt idx="32">
                  <c:v>0.23977599999999999</c:v>
                </c:pt>
                <c:pt idx="33">
                  <c:v>2.032E-3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data'!$F$15,'M-R data'!$P$15)</c:f>
              <c:numCache>
                <c:formatCode>0.00</c:formatCode>
                <c:ptCount val="2"/>
                <c:pt idx="0">
                  <c:v>7.6276000000000002</c:v>
                </c:pt>
                <c:pt idx="1">
                  <c:v>8.0760000000000005</c:v>
                </c:pt>
              </c:numCache>
            </c:numRef>
          </c:xVal>
          <c:yVal>
            <c:numRef>
              <c:f>('M-R data'!$E$15,'M-R data'!$O$15)</c:f>
              <c:numCache>
                <c:formatCode>0.00</c:formatCode>
                <c:ptCount val="2"/>
                <c:pt idx="0">
                  <c:v>1.9730719999999999</c:v>
                </c:pt>
                <c:pt idx="1">
                  <c:v>1.9903440000000001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6180096"/>
        <c:axId val="96186752"/>
      </c:scatterChart>
      <c:valAx>
        <c:axId val="96180096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648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96186752"/>
        <c:crosses val="autoZero"/>
        <c:crossBetween val="midCat"/>
        <c:majorUnit val="10"/>
      </c:valAx>
      <c:valAx>
        <c:axId val="96186752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9618009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7974"/>
          <c:y val="0.44295165898324168"/>
          <c:w val="0.24556005252444493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data'!$G$10:$G$43</c:f>
              <c:numCache>
                <c:formatCode>0.00</c:formatCode>
                <c:ptCount val="34"/>
                <c:pt idx="0">
                  <c:v>0</c:v>
                </c:pt>
                <c:pt idx="1">
                  <c:v>0.84498750000015899</c:v>
                </c:pt>
                <c:pt idx="2">
                  <c:v>2.2498625000042916</c:v>
                </c:pt>
                <c:pt idx="3">
                  <c:v>4.122975000158946</c:v>
                </c:pt>
                <c:pt idx="4">
                  <c:v>4.2328500002746585</c:v>
                </c:pt>
                <c:pt idx="5">
                  <c:v>7.2838500135396318</c:v>
                </c:pt>
                <c:pt idx="6">
                  <c:v>7.3383250250282259</c:v>
                </c:pt>
                <c:pt idx="7">
                  <c:v>9.0615375725639513</c:v>
                </c:pt>
                <c:pt idx="8">
                  <c:v>9.2779125783664202</c:v>
                </c:pt>
                <c:pt idx="9">
                  <c:v>15.830901132060713</c:v>
                </c:pt>
                <c:pt idx="10">
                  <c:v>15.803851506374036</c:v>
                </c:pt>
                <c:pt idx="11">
                  <c:v>3.7477604807011082</c:v>
                </c:pt>
                <c:pt idx="12">
                  <c:v>3.3605107951002076</c:v>
                </c:pt>
                <c:pt idx="13">
                  <c:v>17.5327778703424</c:v>
                </c:pt>
                <c:pt idx="14">
                  <c:v>17.220766292319272</c:v>
                </c:pt>
                <c:pt idx="15">
                  <c:v>19.659729968343669</c:v>
                </c:pt>
                <c:pt idx="16">
                  <c:v>19.56395563302712</c:v>
                </c:pt>
                <c:pt idx="17">
                  <c:v>20.053805188067457</c:v>
                </c:pt>
                <c:pt idx="18">
                  <c:v>26.650332727805434</c:v>
                </c:pt>
                <c:pt idx="19">
                  <c:v>27.111394630570462</c:v>
                </c:pt>
                <c:pt idx="20">
                  <c:v>27.159520348687664</c:v>
                </c:pt>
                <c:pt idx="21">
                  <c:v>7.791312814365547</c:v>
                </c:pt>
                <c:pt idx="22">
                  <c:v>7.0525887250058208</c:v>
                </c:pt>
                <c:pt idx="23">
                  <c:v>30.523932727805434</c:v>
                </c:pt>
                <c:pt idx="24">
                  <c:v>29.718795591894981</c:v>
                </c:pt>
                <c:pt idx="25">
                  <c:v>33.138246084107799</c:v>
                </c:pt>
                <c:pt idx="26">
                  <c:v>34.677470837032487</c:v>
                </c:pt>
                <c:pt idx="27">
                  <c:v>40.615334720131557</c:v>
                </c:pt>
                <c:pt idx="28">
                  <c:v>50.14770997800116</c:v>
                </c:pt>
                <c:pt idx="29">
                  <c:v>51.611771837036834</c:v>
                </c:pt>
                <c:pt idx="30">
                  <c:v>51.859023396245519</c:v>
                </c:pt>
                <c:pt idx="31">
                  <c:v>17.142802670298099</c:v>
                </c:pt>
                <c:pt idx="32">
                  <c:v>16.48638948382127</c:v>
                </c:pt>
                <c:pt idx="33">
                  <c:v>11.918701132060711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0.26822400000000002</c:v>
                </c:pt>
                <c:pt idx="2">
                  <c:v>0.6939280000000001</c:v>
                </c:pt>
                <c:pt idx="3">
                  <c:v>1.2466320000000002</c:v>
                </c:pt>
                <c:pt idx="4">
                  <c:v>1.2263120000000001</c:v>
                </c:pt>
                <c:pt idx="5">
                  <c:v>1.9730719999999999</c:v>
                </c:pt>
                <c:pt idx="6">
                  <c:v>1.9060159999999999</c:v>
                </c:pt>
                <c:pt idx="7">
                  <c:v>2.2931120000000003</c:v>
                </c:pt>
                <c:pt idx="8">
                  <c:v>2.2006559999999999</c:v>
                </c:pt>
                <c:pt idx="9">
                  <c:v>3.0378400000000001</c:v>
                </c:pt>
                <c:pt idx="10">
                  <c:v>2.7838400000000001</c:v>
                </c:pt>
                <c:pt idx="11">
                  <c:v>0.10160000000000001</c:v>
                </c:pt>
                <c:pt idx="12">
                  <c:v>7.8231999999999996E-2</c:v>
                </c:pt>
                <c:pt idx="13">
                  <c:v>2.9829759999999998</c:v>
                </c:pt>
                <c:pt idx="14">
                  <c:v>2.7767280000000003</c:v>
                </c:pt>
                <c:pt idx="15">
                  <c:v>3.158744</c:v>
                </c:pt>
                <c:pt idx="16">
                  <c:v>2.924048</c:v>
                </c:pt>
                <c:pt idx="17">
                  <c:v>2.8366719999999996</c:v>
                </c:pt>
                <c:pt idx="18">
                  <c:v>3.2877760000000005</c:v>
                </c:pt>
                <c:pt idx="19">
                  <c:v>3.0165039999999999</c:v>
                </c:pt>
                <c:pt idx="20">
                  <c:v>2.8844240000000001</c:v>
                </c:pt>
                <c:pt idx="21">
                  <c:v>8.8391999999999998E-2</c:v>
                </c:pt>
                <c:pt idx="22">
                  <c:v>0.10058400000000001</c:v>
                </c:pt>
                <c:pt idx="23">
                  <c:v>3.2339279999999997</c:v>
                </c:pt>
                <c:pt idx="24">
                  <c:v>2.928112</c:v>
                </c:pt>
                <c:pt idx="25">
                  <c:v>3.331464</c:v>
                </c:pt>
                <c:pt idx="26">
                  <c:v>3.345688</c:v>
                </c:pt>
                <c:pt idx="27">
                  <c:v>3.4157920000000002</c:v>
                </c:pt>
                <c:pt idx="28">
                  <c:v>3.4249360000000002</c:v>
                </c:pt>
                <c:pt idx="29">
                  <c:v>3.1668720000000001</c:v>
                </c:pt>
                <c:pt idx="30">
                  <c:v>3.0226000000000002</c:v>
                </c:pt>
                <c:pt idx="31">
                  <c:v>0.15748000000000001</c:v>
                </c:pt>
                <c:pt idx="32">
                  <c:v>0.19100800000000001</c:v>
                </c:pt>
                <c:pt idx="33">
                  <c:v>2.032E-3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data'!$Q$10:$Q$43</c:f>
              <c:numCache>
                <c:formatCode>0.00</c:formatCode>
                <c:ptCount val="34"/>
                <c:pt idx="0">
                  <c:v>0</c:v>
                </c:pt>
                <c:pt idx="1">
                  <c:v>0.68690000008138019</c:v>
                </c:pt>
                <c:pt idx="2">
                  <c:v>2.1892500002746584</c:v>
                </c:pt>
                <c:pt idx="3">
                  <c:v>4.0338750027936303</c:v>
                </c:pt>
                <c:pt idx="4">
                  <c:v>4.1986875024835264</c:v>
                </c:pt>
                <c:pt idx="5">
                  <c:v>7.7010000175781244</c:v>
                </c:pt>
                <c:pt idx="6">
                  <c:v>7.8584875109546983</c:v>
                </c:pt>
                <c:pt idx="7">
                  <c:v>9.9375000279134085</c:v>
                </c:pt>
                <c:pt idx="8">
                  <c:v>9.994437536077653</c:v>
                </c:pt>
                <c:pt idx="9">
                  <c:v>16.424375149598387</c:v>
                </c:pt>
                <c:pt idx="10">
                  <c:v>17.036862654224816</c:v>
                </c:pt>
                <c:pt idx="11">
                  <c:v>3.9783375080510774</c:v>
                </c:pt>
                <c:pt idx="12">
                  <c:v>3.626275006247202</c:v>
                </c:pt>
                <c:pt idx="13">
                  <c:v>21.63336269471526</c:v>
                </c:pt>
                <c:pt idx="14">
                  <c:v>22.323187729342195</c:v>
                </c:pt>
                <c:pt idx="15">
                  <c:v>26.870037754569402</c:v>
                </c:pt>
                <c:pt idx="16">
                  <c:v>27.573250200225743</c:v>
                </c:pt>
                <c:pt idx="17">
                  <c:v>28.537525261152773</c:v>
                </c:pt>
                <c:pt idx="18">
                  <c:v>33.43002538243968</c:v>
                </c:pt>
                <c:pt idx="19">
                  <c:v>33.704900399820694</c:v>
                </c:pt>
                <c:pt idx="20">
                  <c:v>33.792450365569835</c:v>
                </c:pt>
                <c:pt idx="21">
                  <c:v>10.119425015471139</c:v>
                </c:pt>
                <c:pt idx="22">
                  <c:v>9.242300017578124</c:v>
                </c:pt>
                <c:pt idx="23">
                  <c:v>42.008937873941342</c:v>
                </c:pt>
                <c:pt idx="24">
                  <c:v>43.501750365569833</c:v>
                </c:pt>
                <c:pt idx="25">
                  <c:v>49.475312891065805</c:v>
                </c:pt>
                <c:pt idx="26">
                  <c:v>51.911875417720502</c:v>
                </c:pt>
                <c:pt idx="27">
                  <c:v>56.831625455107037</c:v>
                </c:pt>
                <c:pt idx="28">
                  <c:v>58.506563004894325</c:v>
                </c:pt>
                <c:pt idx="29">
                  <c:v>57.727812964789834</c:v>
                </c:pt>
                <c:pt idx="30">
                  <c:v>57.555500399820694</c:v>
                </c:pt>
                <c:pt idx="31">
                  <c:v>20.586737536077653</c:v>
                </c:pt>
                <c:pt idx="32">
                  <c:v>19.521700027913408</c:v>
                </c:pt>
                <c:pt idx="33">
                  <c:v>15.290475011775971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0.267208</c:v>
                </c:pt>
                <c:pt idx="2">
                  <c:v>0.72643999999999997</c:v>
                </c:pt>
                <c:pt idx="3">
                  <c:v>1.2740640000000001</c:v>
                </c:pt>
                <c:pt idx="4">
                  <c:v>1.2527280000000001</c:v>
                </c:pt>
                <c:pt idx="5">
                  <c:v>1.9903440000000001</c:v>
                </c:pt>
                <c:pt idx="6">
                  <c:v>1.9070320000000001</c:v>
                </c:pt>
                <c:pt idx="7">
                  <c:v>2.3032719999999998</c:v>
                </c:pt>
                <c:pt idx="8">
                  <c:v>2.2118320000000002</c:v>
                </c:pt>
                <c:pt idx="9">
                  <c:v>3.038856</c:v>
                </c:pt>
                <c:pt idx="10">
                  <c:v>2.789936</c:v>
                </c:pt>
                <c:pt idx="11">
                  <c:v>0.14935199999999998</c:v>
                </c:pt>
                <c:pt idx="12">
                  <c:v>0.130048</c:v>
                </c:pt>
                <c:pt idx="13">
                  <c:v>2.980944</c:v>
                </c:pt>
                <c:pt idx="14">
                  <c:v>2.7767280000000003</c:v>
                </c:pt>
                <c:pt idx="15">
                  <c:v>3.1516319999999998</c:v>
                </c:pt>
                <c:pt idx="16">
                  <c:v>2.9210000000000003</c:v>
                </c:pt>
                <c:pt idx="17">
                  <c:v>2.8407359999999997</c:v>
                </c:pt>
                <c:pt idx="18">
                  <c:v>3.2887919999999999</c:v>
                </c:pt>
                <c:pt idx="19">
                  <c:v>3.0226000000000002</c:v>
                </c:pt>
                <c:pt idx="20">
                  <c:v>2.8976319999999998</c:v>
                </c:pt>
                <c:pt idx="21">
                  <c:v>0.14427199999999998</c:v>
                </c:pt>
                <c:pt idx="22">
                  <c:v>0.15748000000000001</c:v>
                </c:pt>
                <c:pt idx="23">
                  <c:v>3.2227520000000003</c:v>
                </c:pt>
                <c:pt idx="24">
                  <c:v>2.928112</c:v>
                </c:pt>
                <c:pt idx="25">
                  <c:v>3.3304480000000001</c:v>
                </c:pt>
                <c:pt idx="26">
                  <c:v>3.3426400000000003</c:v>
                </c:pt>
                <c:pt idx="27">
                  <c:v>3.4300159999999997</c:v>
                </c:pt>
                <c:pt idx="28">
                  <c:v>3.4401760000000001</c:v>
                </c:pt>
                <c:pt idx="29">
                  <c:v>3.183128</c:v>
                </c:pt>
                <c:pt idx="30">
                  <c:v>3.0398719999999999</c:v>
                </c:pt>
                <c:pt idx="31">
                  <c:v>0.21132799999999999</c:v>
                </c:pt>
                <c:pt idx="32">
                  <c:v>0.23977599999999999</c:v>
                </c:pt>
                <c:pt idx="33">
                  <c:v>2.032E-3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data'!$G$15,'M-R data'!$Q$15)</c:f>
              <c:numCache>
                <c:formatCode>0.00</c:formatCode>
                <c:ptCount val="2"/>
                <c:pt idx="0">
                  <c:v>7.2838500135396318</c:v>
                </c:pt>
                <c:pt idx="1">
                  <c:v>7.7010000175781244</c:v>
                </c:pt>
              </c:numCache>
            </c:numRef>
          </c:xVal>
          <c:yVal>
            <c:numRef>
              <c:f>('M-R data'!$E$15,'M-R data'!$O$15)</c:f>
              <c:numCache>
                <c:formatCode>0.00</c:formatCode>
                <c:ptCount val="2"/>
                <c:pt idx="0">
                  <c:v>1.9730719999999999</c:v>
                </c:pt>
                <c:pt idx="1">
                  <c:v>1.9903440000000001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27968"/>
        <c:axId val="97030528"/>
      </c:scatterChart>
      <c:valAx>
        <c:axId val="97027968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637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97030528"/>
        <c:crosses val="autoZero"/>
        <c:crossBetween val="midCat"/>
        <c:majorUnit val="10"/>
      </c:valAx>
      <c:valAx>
        <c:axId val="97030528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97027968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7963"/>
          <c:y val="0.44295165898324168"/>
          <c:w val="0.24556005252444488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Wmj254_3M16_ST1.1 (Slip Compensated)</a:t>
            </a:r>
          </a:p>
        </c:rich>
      </c:tx>
      <c:layout>
        <c:manualLayout>
          <c:xMode val="edge"/>
          <c:yMode val="edge"/>
          <c:x val="0.27077298960369606"/>
          <c:y val="1.671179894126812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824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wmj254_3M16_ST1-1 (Slip Compensated)</c:v>
          </c:tx>
          <c:marker>
            <c:symbol val="none"/>
          </c:marker>
          <c:xVal>
            <c:numRef>
              <c:f>'M-R data'!$G$10:$G$43</c:f>
              <c:numCache>
                <c:formatCode>0.00</c:formatCode>
                <c:ptCount val="34"/>
                <c:pt idx="0">
                  <c:v>0</c:v>
                </c:pt>
                <c:pt idx="1">
                  <c:v>0.84498750000015899</c:v>
                </c:pt>
                <c:pt idx="2">
                  <c:v>2.2498625000042916</c:v>
                </c:pt>
                <c:pt idx="3">
                  <c:v>4.122975000158946</c:v>
                </c:pt>
                <c:pt idx="4">
                  <c:v>4.2328500002746585</c:v>
                </c:pt>
                <c:pt idx="5">
                  <c:v>7.2838500135396318</c:v>
                </c:pt>
                <c:pt idx="6">
                  <c:v>7.3383250250282259</c:v>
                </c:pt>
                <c:pt idx="7">
                  <c:v>9.0615375725639513</c:v>
                </c:pt>
                <c:pt idx="8">
                  <c:v>9.2779125783664202</c:v>
                </c:pt>
                <c:pt idx="9">
                  <c:v>15.830901132060713</c:v>
                </c:pt>
                <c:pt idx="10">
                  <c:v>15.803851506374036</c:v>
                </c:pt>
                <c:pt idx="11">
                  <c:v>3.7477604807011082</c:v>
                </c:pt>
                <c:pt idx="12">
                  <c:v>3.3605107951002076</c:v>
                </c:pt>
                <c:pt idx="13">
                  <c:v>17.5327778703424</c:v>
                </c:pt>
                <c:pt idx="14">
                  <c:v>17.220766292319272</c:v>
                </c:pt>
                <c:pt idx="15">
                  <c:v>19.659729968343669</c:v>
                </c:pt>
                <c:pt idx="16">
                  <c:v>19.56395563302712</c:v>
                </c:pt>
                <c:pt idx="17">
                  <c:v>20.053805188067457</c:v>
                </c:pt>
                <c:pt idx="18">
                  <c:v>26.650332727805434</c:v>
                </c:pt>
                <c:pt idx="19">
                  <c:v>27.111394630570462</c:v>
                </c:pt>
                <c:pt idx="20">
                  <c:v>27.159520348687664</c:v>
                </c:pt>
                <c:pt idx="21">
                  <c:v>7.791312814365547</c:v>
                </c:pt>
                <c:pt idx="22">
                  <c:v>7.0525887250058208</c:v>
                </c:pt>
                <c:pt idx="23">
                  <c:v>30.523932727805434</c:v>
                </c:pt>
                <c:pt idx="24">
                  <c:v>29.718795591894981</c:v>
                </c:pt>
                <c:pt idx="25">
                  <c:v>33.138246084107799</c:v>
                </c:pt>
                <c:pt idx="26">
                  <c:v>34.677470837032487</c:v>
                </c:pt>
                <c:pt idx="27">
                  <c:v>40.615334720131557</c:v>
                </c:pt>
                <c:pt idx="28">
                  <c:v>50.14770997800116</c:v>
                </c:pt>
                <c:pt idx="29">
                  <c:v>51.611771837036834</c:v>
                </c:pt>
                <c:pt idx="30">
                  <c:v>51.859023396245519</c:v>
                </c:pt>
                <c:pt idx="31">
                  <c:v>17.142802670298099</c:v>
                </c:pt>
                <c:pt idx="32">
                  <c:v>16.48638948382127</c:v>
                </c:pt>
                <c:pt idx="33">
                  <c:v>11.918701132060711</c:v>
                </c:pt>
              </c:numCache>
            </c:numRef>
          </c:xVal>
          <c:yVal>
            <c:numRef>
              <c:f>'M-R data'!$E$10:$E$43</c:f>
              <c:numCache>
                <c:formatCode>0.00</c:formatCode>
                <c:ptCount val="34"/>
                <c:pt idx="0">
                  <c:v>0</c:v>
                </c:pt>
                <c:pt idx="1">
                  <c:v>0.26822400000000002</c:v>
                </c:pt>
                <c:pt idx="2">
                  <c:v>0.6939280000000001</c:v>
                </c:pt>
                <c:pt idx="3">
                  <c:v>1.2466320000000002</c:v>
                </c:pt>
                <c:pt idx="4">
                  <c:v>1.2263120000000001</c:v>
                </c:pt>
                <c:pt idx="5">
                  <c:v>1.9730719999999999</c:v>
                </c:pt>
                <c:pt idx="6">
                  <c:v>1.9060159999999999</c:v>
                </c:pt>
                <c:pt idx="7">
                  <c:v>2.2931120000000003</c:v>
                </c:pt>
                <c:pt idx="8">
                  <c:v>2.2006559999999999</c:v>
                </c:pt>
                <c:pt idx="9">
                  <c:v>3.0378400000000001</c:v>
                </c:pt>
                <c:pt idx="10">
                  <c:v>2.7838400000000001</c:v>
                </c:pt>
                <c:pt idx="11">
                  <c:v>0.10160000000000001</c:v>
                </c:pt>
                <c:pt idx="12">
                  <c:v>7.8231999999999996E-2</c:v>
                </c:pt>
                <c:pt idx="13">
                  <c:v>2.9829759999999998</c:v>
                </c:pt>
                <c:pt idx="14">
                  <c:v>2.7767280000000003</c:v>
                </c:pt>
                <c:pt idx="15">
                  <c:v>3.158744</c:v>
                </c:pt>
                <c:pt idx="16">
                  <c:v>2.924048</c:v>
                </c:pt>
                <c:pt idx="17">
                  <c:v>2.8366719999999996</c:v>
                </c:pt>
                <c:pt idx="18">
                  <c:v>3.2877760000000005</c:v>
                </c:pt>
                <c:pt idx="19">
                  <c:v>3.0165039999999999</c:v>
                </c:pt>
                <c:pt idx="20">
                  <c:v>2.8844240000000001</c:v>
                </c:pt>
                <c:pt idx="21">
                  <c:v>8.8391999999999998E-2</c:v>
                </c:pt>
                <c:pt idx="22">
                  <c:v>0.10058400000000001</c:v>
                </c:pt>
                <c:pt idx="23">
                  <c:v>3.2339279999999997</c:v>
                </c:pt>
                <c:pt idx="24">
                  <c:v>2.928112</c:v>
                </c:pt>
                <c:pt idx="25">
                  <c:v>3.331464</c:v>
                </c:pt>
                <c:pt idx="26">
                  <c:v>3.345688</c:v>
                </c:pt>
                <c:pt idx="27">
                  <c:v>3.4157920000000002</c:v>
                </c:pt>
                <c:pt idx="28">
                  <c:v>3.4249360000000002</c:v>
                </c:pt>
                <c:pt idx="29">
                  <c:v>3.1668720000000001</c:v>
                </c:pt>
                <c:pt idx="30">
                  <c:v>3.0226000000000002</c:v>
                </c:pt>
                <c:pt idx="31">
                  <c:v>0.15748000000000001</c:v>
                </c:pt>
                <c:pt idx="32">
                  <c:v>0.19100800000000001</c:v>
                </c:pt>
                <c:pt idx="33">
                  <c:v>2.032E-3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7047296"/>
        <c:axId val="97049216"/>
      </c:scatterChart>
      <c:valAx>
        <c:axId val="97047296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904"/>
              <c:y val="0.9218409230834545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7049216"/>
        <c:crosses val="autoZero"/>
        <c:crossBetween val="midCat"/>
        <c:minorUnit val="1"/>
      </c:valAx>
      <c:valAx>
        <c:axId val="97049216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546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97047296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Wmj254_3M16_ST1.1 (Slip Compensated)</a:t>
            </a:r>
          </a:p>
        </c:rich>
      </c:tx>
      <c:layout>
        <c:manualLayout>
          <c:xMode val="edge"/>
          <c:yMode val="edge"/>
          <c:x val="0.27077298960369611"/>
          <c:y val="1.671179894126812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7852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wmj254_3M16_ST1-1 (Slip Compensated)</c:v>
          </c:tx>
          <c:marker>
            <c:symbol val="none"/>
          </c:marker>
          <c:xVal>
            <c:numRef>
              <c:f>'M-R data'!$Q$10:$Q$43</c:f>
              <c:numCache>
                <c:formatCode>0.00</c:formatCode>
                <c:ptCount val="34"/>
                <c:pt idx="0">
                  <c:v>0</c:v>
                </c:pt>
                <c:pt idx="1">
                  <c:v>0.68690000008138019</c:v>
                </c:pt>
                <c:pt idx="2">
                  <c:v>2.1892500002746584</c:v>
                </c:pt>
                <c:pt idx="3">
                  <c:v>4.0338750027936303</c:v>
                </c:pt>
                <c:pt idx="4">
                  <c:v>4.1986875024835264</c:v>
                </c:pt>
                <c:pt idx="5">
                  <c:v>7.7010000175781244</c:v>
                </c:pt>
                <c:pt idx="6">
                  <c:v>7.8584875109546983</c:v>
                </c:pt>
                <c:pt idx="7">
                  <c:v>9.9375000279134085</c:v>
                </c:pt>
                <c:pt idx="8">
                  <c:v>9.994437536077653</c:v>
                </c:pt>
                <c:pt idx="9">
                  <c:v>16.424375149598387</c:v>
                </c:pt>
                <c:pt idx="10">
                  <c:v>17.036862654224816</c:v>
                </c:pt>
                <c:pt idx="11">
                  <c:v>3.9783375080510774</c:v>
                </c:pt>
                <c:pt idx="12">
                  <c:v>3.626275006247202</c:v>
                </c:pt>
                <c:pt idx="13">
                  <c:v>21.63336269471526</c:v>
                </c:pt>
                <c:pt idx="14">
                  <c:v>22.323187729342195</c:v>
                </c:pt>
                <c:pt idx="15">
                  <c:v>26.870037754569402</c:v>
                </c:pt>
                <c:pt idx="16">
                  <c:v>27.573250200225743</c:v>
                </c:pt>
                <c:pt idx="17">
                  <c:v>28.537525261152773</c:v>
                </c:pt>
                <c:pt idx="18">
                  <c:v>33.43002538243968</c:v>
                </c:pt>
                <c:pt idx="19">
                  <c:v>33.704900399820694</c:v>
                </c:pt>
                <c:pt idx="20">
                  <c:v>33.792450365569835</c:v>
                </c:pt>
                <c:pt idx="21">
                  <c:v>10.119425015471139</c:v>
                </c:pt>
                <c:pt idx="22">
                  <c:v>9.242300017578124</c:v>
                </c:pt>
                <c:pt idx="23">
                  <c:v>42.008937873941342</c:v>
                </c:pt>
                <c:pt idx="24">
                  <c:v>43.501750365569833</c:v>
                </c:pt>
                <c:pt idx="25">
                  <c:v>49.475312891065805</c:v>
                </c:pt>
                <c:pt idx="26">
                  <c:v>51.911875417720502</c:v>
                </c:pt>
                <c:pt idx="27">
                  <c:v>56.831625455107037</c:v>
                </c:pt>
                <c:pt idx="28">
                  <c:v>58.506563004894325</c:v>
                </c:pt>
                <c:pt idx="29">
                  <c:v>57.727812964789834</c:v>
                </c:pt>
                <c:pt idx="30">
                  <c:v>57.555500399820694</c:v>
                </c:pt>
                <c:pt idx="31">
                  <c:v>20.586737536077653</c:v>
                </c:pt>
                <c:pt idx="32">
                  <c:v>19.521700027913408</c:v>
                </c:pt>
                <c:pt idx="33">
                  <c:v>15.290475011775971</c:v>
                </c:pt>
              </c:numCache>
            </c:numRef>
          </c:xVal>
          <c:yVal>
            <c:numRef>
              <c:f>'M-R data'!$O$10:$O$43</c:f>
              <c:numCache>
                <c:formatCode>0.00</c:formatCode>
                <c:ptCount val="34"/>
                <c:pt idx="0">
                  <c:v>0</c:v>
                </c:pt>
                <c:pt idx="1">
                  <c:v>0.267208</c:v>
                </c:pt>
                <c:pt idx="2">
                  <c:v>0.72643999999999997</c:v>
                </c:pt>
                <c:pt idx="3">
                  <c:v>1.2740640000000001</c:v>
                </c:pt>
                <c:pt idx="4">
                  <c:v>1.2527280000000001</c:v>
                </c:pt>
                <c:pt idx="5">
                  <c:v>1.9903440000000001</c:v>
                </c:pt>
                <c:pt idx="6">
                  <c:v>1.9070320000000001</c:v>
                </c:pt>
                <c:pt idx="7">
                  <c:v>2.3032719999999998</c:v>
                </c:pt>
                <c:pt idx="8">
                  <c:v>2.2118320000000002</c:v>
                </c:pt>
                <c:pt idx="9">
                  <c:v>3.038856</c:v>
                </c:pt>
                <c:pt idx="10">
                  <c:v>2.789936</c:v>
                </c:pt>
                <c:pt idx="11">
                  <c:v>0.14935199999999998</c:v>
                </c:pt>
                <c:pt idx="12">
                  <c:v>0.130048</c:v>
                </c:pt>
                <c:pt idx="13">
                  <c:v>2.980944</c:v>
                </c:pt>
                <c:pt idx="14">
                  <c:v>2.7767280000000003</c:v>
                </c:pt>
                <c:pt idx="15">
                  <c:v>3.1516319999999998</c:v>
                </c:pt>
                <c:pt idx="16">
                  <c:v>2.9210000000000003</c:v>
                </c:pt>
                <c:pt idx="17">
                  <c:v>2.8407359999999997</c:v>
                </c:pt>
                <c:pt idx="18">
                  <c:v>3.2887919999999999</c:v>
                </c:pt>
                <c:pt idx="19">
                  <c:v>3.0226000000000002</c:v>
                </c:pt>
                <c:pt idx="20">
                  <c:v>2.8976319999999998</c:v>
                </c:pt>
                <c:pt idx="21">
                  <c:v>0.14427199999999998</c:v>
                </c:pt>
                <c:pt idx="22">
                  <c:v>0.15748000000000001</c:v>
                </c:pt>
                <c:pt idx="23">
                  <c:v>3.2227520000000003</c:v>
                </c:pt>
                <c:pt idx="24">
                  <c:v>2.928112</c:v>
                </c:pt>
                <c:pt idx="25">
                  <c:v>3.3304480000000001</c:v>
                </c:pt>
                <c:pt idx="26">
                  <c:v>3.3426400000000003</c:v>
                </c:pt>
                <c:pt idx="27">
                  <c:v>3.4300159999999997</c:v>
                </c:pt>
                <c:pt idx="28">
                  <c:v>3.4401760000000001</c:v>
                </c:pt>
                <c:pt idx="29">
                  <c:v>3.183128</c:v>
                </c:pt>
                <c:pt idx="30">
                  <c:v>3.0398719999999999</c:v>
                </c:pt>
                <c:pt idx="31">
                  <c:v>0.21132799999999999</c:v>
                </c:pt>
                <c:pt idx="32">
                  <c:v>0.23977599999999999</c:v>
                </c:pt>
                <c:pt idx="33">
                  <c:v>2.032E-3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0619008"/>
        <c:axId val="100620928"/>
      </c:scatterChart>
      <c:valAx>
        <c:axId val="100619008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1915"/>
              <c:y val="0.9218409230834547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00620928"/>
        <c:crosses val="autoZero"/>
        <c:crossBetween val="midCat"/>
        <c:minorUnit val="1"/>
      </c:valAx>
      <c:valAx>
        <c:axId val="100620928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55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00619008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TOP cleat</c:v>
          </c:tx>
          <c:spPr>
            <a:ln w="47625"/>
          </c:spPr>
          <c:marker>
            <c:symbol val="none"/>
          </c:marker>
          <c:xVal>
            <c:numRef>
              <c:f>'Col data'!$F$12:$F$18</c:f>
              <c:numCache>
                <c:formatCode>General</c:formatCode>
                <c:ptCount val="7"/>
                <c:pt idx="0">
                  <c:v>257.2</c:v>
                </c:pt>
                <c:pt idx="1">
                  <c:v>257.89999999999998</c:v>
                </c:pt>
                <c:pt idx="2">
                  <c:v>260</c:v>
                </c:pt>
                <c:pt idx="3">
                  <c:v>262.60000000000002</c:v>
                </c:pt>
                <c:pt idx="4">
                  <c:v>264.8</c:v>
                </c:pt>
                <c:pt idx="5">
                  <c:v>274.89999999999998</c:v>
                </c:pt>
                <c:pt idx="6">
                  <c:v>260.60000000000002</c:v>
                </c:pt>
              </c:numCache>
            </c:numRef>
          </c:xVal>
          <c:yVal>
            <c:numRef>
              <c:f>'Col data'!$E$12:$E$18</c:f>
              <c:numCache>
                <c:formatCode>0.00</c:formatCode>
                <c:ptCount val="7"/>
                <c:pt idx="0">
                  <c:v>2.032</c:v>
                </c:pt>
                <c:pt idx="1">
                  <c:v>2.3367999999999998</c:v>
                </c:pt>
                <c:pt idx="2">
                  <c:v>3.048</c:v>
                </c:pt>
                <c:pt idx="3">
                  <c:v>3.1496</c:v>
                </c:pt>
                <c:pt idx="4">
                  <c:v>3.2512000000000003</c:v>
                </c:pt>
                <c:pt idx="5">
                  <c:v>3.5052000000000003</c:v>
                </c:pt>
                <c:pt idx="6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v>BOT cleat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'Col data'!$G$12:$G$18</c:f>
              <c:numCache>
                <c:formatCode>General</c:formatCode>
                <c:ptCount val="7"/>
                <c:pt idx="0">
                  <c:v>254.5</c:v>
                </c:pt>
                <c:pt idx="1">
                  <c:v>254.2</c:v>
                </c:pt>
                <c:pt idx="2">
                  <c:v>254.2</c:v>
                </c:pt>
                <c:pt idx="3">
                  <c:v>254.2</c:v>
                </c:pt>
                <c:pt idx="4">
                  <c:v>254.1</c:v>
                </c:pt>
                <c:pt idx="5">
                  <c:v>254.7</c:v>
                </c:pt>
                <c:pt idx="6">
                  <c:v>255.2</c:v>
                </c:pt>
              </c:numCache>
            </c:numRef>
          </c:xVal>
          <c:yVal>
            <c:numRef>
              <c:f>'Col data'!$E$12:$E$18</c:f>
              <c:numCache>
                <c:formatCode>0.00</c:formatCode>
                <c:ptCount val="7"/>
                <c:pt idx="0">
                  <c:v>2.032</c:v>
                </c:pt>
                <c:pt idx="1">
                  <c:v>2.3367999999999998</c:v>
                </c:pt>
                <c:pt idx="2">
                  <c:v>3.048</c:v>
                </c:pt>
                <c:pt idx="3">
                  <c:v>3.1496</c:v>
                </c:pt>
                <c:pt idx="4">
                  <c:v>3.2512000000000003</c:v>
                </c:pt>
                <c:pt idx="5">
                  <c:v>3.5052000000000003</c:v>
                </c:pt>
                <c:pt idx="6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9805440"/>
        <c:axId val="119807360"/>
      </c:scatterChart>
      <c:valAx>
        <c:axId val="119805440"/>
        <c:scaling>
          <c:orientation val="minMax"/>
          <c:max val="280"/>
          <c:min val="2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Width of column(mm)</a:t>
                </a:r>
              </a:p>
            </c:rich>
          </c:tx>
          <c:layout>
            <c:manualLayout>
              <c:xMode val="edge"/>
              <c:yMode val="edge"/>
              <c:x val="0.39898096816732476"/>
              <c:y val="0.907218099009842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19807360"/>
        <c:crosses val="autoZero"/>
        <c:crossBetween val="midCat"/>
        <c:majorUnit val="5"/>
      </c:valAx>
      <c:valAx>
        <c:axId val="11980736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19805440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69846017458980603"/>
          <c:y val="0.5662011761750938"/>
          <c:w val="0.23190644938157812"/>
          <c:h val="0.174676788709403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8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1592" name="Group 409"/>
        <xdr:cNvGrpSpPr>
          <a:grpSpLocks/>
        </xdr:cNvGrpSpPr>
      </xdr:nvGrpSpPr>
      <xdr:grpSpPr bwMode="auto">
        <a:xfrm>
          <a:off x="266699" y="142875"/>
          <a:ext cx="5062051" cy="3324225"/>
          <a:chOff x="2439" y="675"/>
          <a:chExt cx="7245" cy="5142"/>
        </a:xfrm>
      </xdr:grpSpPr>
      <xdr:sp macro="" textlink="">
        <xdr:nvSpPr>
          <xdr:cNvPr id="159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59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59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159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159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159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159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60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60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0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0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60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179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60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0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60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78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8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8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8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8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8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60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60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6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6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7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7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77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77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7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8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8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8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8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161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75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5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5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5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75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75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5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5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6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6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6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161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74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5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5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61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61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74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61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74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61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74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4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61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73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3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61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61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61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69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69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73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3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69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9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9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9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9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72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69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9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9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0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0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0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0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0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70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0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0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0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0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1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2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72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162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162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62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164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64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68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64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5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67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7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7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7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7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7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65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5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6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7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7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7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67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162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2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163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163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3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4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164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164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164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1796" name="Group 753"/>
        <xdr:cNvGrpSpPr>
          <a:grpSpLocks/>
        </xdr:cNvGrpSpPr>
      </xdr:nvGrpSpPr>
      <xdr:grpSpPr bwMode="auto">
        <a:xfrm>
          <a:off x="666750" y="13544550"/>
          <a:ext cx="4343400" cy="1876425"/>
          <a:chOff x="2500" y="5997"/>
          <a:chExt cx="6390" cy="2949"/>
        </a:xfrm>
      </xdr:grpSpPr>
      <xdr:sp macro="" textlink="">
        <xdr:nvSpPr>
          <xdr:cNvPr id="1797" name="Text Box 846"/>
          <xdr:cNvSpPr txBox="1">
            <a:spLocks noChangeArrowheads="1"/>
          </xdr:cNvSpPr>
        </xdr:nvSpPr>
        <xdr:spPr bwMode="auto">
          <a:xfrm>
            <a:off x="6517" y="8383"/>
            <a:ext cx="2324" cy="4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179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179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180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180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180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0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1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2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2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2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2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3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4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4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84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4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5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5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5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85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188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85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188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5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85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188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5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85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187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7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8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5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186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6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186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7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1890" name="Group 1783"/>
        <xdr:cNvGrpSpPr>
          <a:grpSpLocks/>
        </xdr:cNvGrpSpPr>
      </xdr:nvGrpSpPr>
      <xdr:grpSpPr bwMode="auto">
        <a:xfrm>
          <a:off x="219075" y="9686925"/>
          <a:ext cx="5076825" cy="3000375"/>
          <a:chOff x="2530" y="8677"/>
          <a:chExt cx="7393" cy="4728"/>
        </a:xfrm>
      </xdr:grpSpPr>
      <xdr:sp macro="" textlink="">
        <xdr:nvSpPr>
          <xdr:cNvPr id="189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189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89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0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1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1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1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1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2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2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2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192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3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3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211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1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12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212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2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2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193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211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11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211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1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1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11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93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210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10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210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1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1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10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94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210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10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210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0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10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10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94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4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194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4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209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95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209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95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5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209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195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208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8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9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95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195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195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5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5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5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6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6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196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196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196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196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196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6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6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196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197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208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8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08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208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8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8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197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7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207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07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207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8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8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07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97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7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8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8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8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8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8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207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207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198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207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207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198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207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207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198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8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8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206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06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206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6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6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06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99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99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00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205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205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206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6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206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206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00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200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200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0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201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01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205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01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201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205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01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201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1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201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204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01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201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204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02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204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204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202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204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02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202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202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2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2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2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2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202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203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203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203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03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204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349868</xdr:colOff>
      <xdr:row>95</xdr:row>
      <xdr:rowOff>171450</xdr:rowOff>
    </xdr:to>
    <xdr:grpSp>
      <xdr:nvGrpSpPr>
        <xdr:cNvPr id="2124" name="Group 2177"/>
        <xdr:cNvGrpSpPr>
          <a:grpSpLocks/>
        </xdr:cNvGrpSpPr>
      </xdr:nvGrpSpPr>
      <xdr:grpSpPr bwMode="auto">
        <a:xfrm>
          <a:off x="0" y="15544800"/>
          <a:ext cx="2978768" cy="2743200"/>
          <a:chOff x="1196" y="8845"/>
          <a:chExt cx="4392" cy="4315"/>
        </a:xfrm>
      </xdr:grpSpPr>
      <xdr:sp macro="" textlink="">
        <xdr:nvSpPr>
          <xdr:cNvPr id="212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212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212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212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212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213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213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213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213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213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213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5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9" name="Text Box 2222"/>
          <xdr:cNvSpPr txBox="1">
            <a:spLocks noChangeArrowheads="1"/>
          </xdr:cNvSpPr>
        </xdr:nvSpPr>
        <xdr:spPr bwMode="auto">
          <a:xfrm>
            <a:off x="3498" y="12428"/>
            <a:ext cx="2090" cy="43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216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6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16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18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19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219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0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0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0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0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19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219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9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9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9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19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577108</xdr:colOff>
      <xdr:row>82</xdr:row>
      <xdr:rowOff>161925</xdr:rowOff>
    </xdr:from>
    <xdr:to>
      <xdr:col>8</xdr:col>
      <xdr:colOff>519957</xdr:colOff>
      <xdr:row>94</xdr:row>
      <xdr:rowOff>76200</xdr:rowOff>
    </xdr:to>
    <xdr:grpSp>
      <xdr:nvGrpSpPr>
        <xdr:cNvPr id="2204" name="Group 2668"/>
        <xdr:cNvGrpSpPr>
          <a:grpSpLocks/>
        </xdr:cNvGrpSpPr>
      </xdr:nvGrpSpPr>
      <xdr:grpSpPr bwMode="auto">
        <a:xfrm>
          <a:off x="2548783" y="15801975"/>
          <a:ext cx="3228974" cy="2200275"/>
          <a:chOff x="5227" y="9545"/>
          <a:chExt cx="4715" cy="3464"/>
        </a:xfrm>
      </xdr:grpSpPr>
      <xdr:sp macro="" textlink="">
        <xdr:nvSpPr>
          <xdr:cNvPr id="220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220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220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    steel angle</a:t>
            </a:r>
            <a:endParaRPr lang="en-GB"/>
          </a:p>
        </xdr:txBody>
      </xdr:sp>
      <xdr:sp macro="" textlink="">
        <xdr:nvSpPr>
          <xdr:cNvPr id="221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221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221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221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221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221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22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22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22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23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233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3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3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4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3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24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24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26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232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2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2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3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26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231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1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1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2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26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230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1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231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1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1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1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1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1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6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27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230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27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230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7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27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229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30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27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229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28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229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8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28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228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29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8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66676</xdr:colOff>
      <xdr:row>26</xdr:row>
      <xdr:rowOff>114300</xdr:rowOff>
    </xdr:from>
    <xdr:to>
      <xdr:col>8</xdr:col>
      <xdr:colOff>104776</xdr:colOff>
      <xdr:row>41</xdr:row>
      <xdr:rowOff>127306</xdr:rowOff>
    </xdr:to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962" t="24106" r="2527" b="3347"/>
        <a:stretch/>
      </xdr:blipFill>
      <xdr:spPr>
        <a:xfrm>
          <a:off x="66676" y="5067300"/>
          <a:ext cx="5295900" cy="2870506"/>
        </a:xfrm>
        <a:prstGeom prst="rect">
          <a:avLst/>
        </a:prstGeom>
      </xdr:spPr>
    </xdr:pic>
    <xdr:clientData/>
  </xdr:twoCellAnchor>
  <xdr:twoCellAnchor editAs="oneCell">
    <xdr:from>
      <xdr:col>0</xdr:col>
      <xdr:colOff>304800</xdr:colOff>
      <xdr:row>102</xdr:row>
      <xdr:rowOff>57150</xdr:rowOff>
    </xdr:from>
    <xdr:to>
      <xdr:col>8</xdr:col>
      <xdr:colOff>261094</xdr:colOff>
      <xdr:row>121</xdr:row>
      <xdr:rowOff>47625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19507200"/>
          <a:ext cx="5214094" cy="36099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1574" cy="607953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0.72812</cdr:x>
      <cdr:y>0.28263</cdr:y>
    </cdr:from>
    <cdr:to>
      <cdr:x>0.98311</cdr:x>
      <cdr:y>0.53761</cdr:y>
    </cdr:to>
    <cdr:grpSp>
      <cdr:nvGrpSpPr>
        <cdr:cNvPr id="1104" name="Group 80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772662" y="1718260"/>
          <a:ext cx="2371808" cy="1550160"/>
          <a:chOff x="4527" y="1794"/>
          <a:chExt cx="3334" cy="2177"/>
        </a:xfrm>
      </cdr:grpSpPr>
      <cdr:sp macro="" textlink="">
        <cdr:nvSpPr>
          <cdr:cNvPr id="1105" name="Line 8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571" y="1846"/>
            <a:ext cx="0" cy="2065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6" name="Line 8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19" y="1846"/>
            <a:ext cx="0" cy="2065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7" name="Line 8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61" y="1846"/>
            <a:ext cx="0" cy="206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8" name="Line 8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09" y="1844"/>
            <a:ext cx="0" cy="206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9" name="Line 8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7323" y="3031"/>
            <a:ext cx="1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0" name="Line 8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2982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1" name="Line 8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237" y="2878"/>
            <a:ext cx="123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2" name="Line 8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1840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3" name="Line 8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1792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4" name="Line 9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704" y="2524"/>
            <a:ext cx="394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5" name="Line 9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836" y="2872"/>
            <a:ext cx="26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6" name="Line 9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709" y="3248"/>
            <a:ext cx="38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7" name="Line 9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027" y="2440"/>
            <a:ext cx="0" cy="854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8" name="Line 9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2389"/>
            <a:ext cx="48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9" name="Line 9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294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0" name="Line 9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1" name="Line 9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3368"/>
            <a:ext cx="48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2" name="Line 9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60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3" name="Oval 99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2502"/>
            <a:ext cx="48" cy="4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4" name="Oval 100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2848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5" name="Oval 101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3221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6" name="Line 10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282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7" name="Line 10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2473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8" name="Line 10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321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9" name="Line 10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3251"/>
            <a:ext cx="41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0" name="Line 10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2875"/>
            <a:ext cx="47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1" name="Line 10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2530"/>
            <a:ext cx="410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2" name="Line 10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348" y="2469"/>
            <a:ext cx="0" cy="854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3" name="Line 10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3374"/>
            <a:ext cx="48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4" name="Line 11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5" name="Line 11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71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6" name="Line 11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2394"/>
            <a:ext cx="48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7" name="Line 11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14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8" name="Oval 114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3226"/>
            <a:ext cx="48" cy="4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9" name="Oval 115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2854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0" name="Oval 116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2510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1" name="Line 11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283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2" name="Line 11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3208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3" name="Line 11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248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4" name="Line 12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4" y="3034"/>
            <a:ext cx="1" cy="928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5" name="Line 12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6" y="2986"/>
            <a:ext cx="0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6" name="Line 12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6" y="1844"/>
            <a:ext cx="0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7" name="Line 12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5055" y="1796"/>
            <a:ext cx="1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8" name="Line 12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4899" y="2879"/>
            <a:ext cx="123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grpSp>
        <cdr:nvGrpSpPr>
          <cdr:cNvPr id="1149" name="Group 125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7726" y="2116"/>
            <a:ext cx="135" cy="1459"/>
            <a:chOff x="8361" y="2116"/>
            <a:chExt cx="135" cy="1459"/>
          </a:xfrm>
        </cdr:grpSpPr>
        <cdr:sp macro="" textlink="">
          <cdr:nvSpPr>
            <cdr:cNvPr id="1150" name="Line 12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077" y="2463"/>
              <a:ext cx="694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51" name="Line 12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111" y="3263"/>
              <a:ext cx="625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2" name="Group 12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8361" y="2775"/>
              <a:ext cx="135" cy="209"/>
              <a:chOff x="8679" y="6264"/>
              <a:chExt cx="159" cy="246"/>
            </a:xfrm>
          </cdr:grpSpPr>
          <cdr:sp macro="" textlink="">
            <cdr:nvSpPr>
              <cdr:cNvPr id="1153" name="Line 12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4" name="Line 13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5" name="Line 13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</cdr:grpSp>
      <cdr:grpSp>
        <cdr:nvGrpSpPr>
          <cdr:cNvPr id="1156" name="Group 132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4527" y="2060"/>
            <a:ext cx="135" cy="1558"/>
            <a:chOff x="3836" y="2092"/>
            <a:chExt cx="135" cy="1558"/>
          </a:xfrm>
        </cdr:grpSpPr>
        <cdr:sp macro="" textlink="">
          <cdr:nvSpPr>
            <cdr:cNvPr id="1157" name="Line 133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2448"/>
              <a:ext cx="711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8" name="Group 134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3836" y="2765"/>
              <a:ext cx="135" cy="209"/>
              <a:chOff x="8679" y="6264"/>
              <a:chExt cx="159" cy="246"/>
            </a:xfrm>
          </cdr:grpSpPr>
          <cdr:sp macro="" textlink="">
            <cdr:nvSpPr>
              <cdr:cNvPr id="1159" name="Line 135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0" name="Line 136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1" name="Line 137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2" name="Line 138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3294"/>
              <a:ext cx="712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63" name="Group 139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442" y="1794"/>
            <a:ext cx="1439" cy="113"/>
            <a:chOff x="5469" y="1442"/>
            <a:chExt cx="1439" cy="113"/>
          </a:xfrm>
        </cdr:grpSpPr>
        <cdr:sp macro="" textlink="">
          <cdr:nvSpPr>
            <cdr:cNvPr id="1164" name="Line 140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69" y="1492"/>
              <a:ext cx="643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65" name="Group 141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1442"/>
              <a:ext cx="215" cy="113"/>
              <a:chOff x="5991" y="4317"/>
              <a:chExt cx="252" cy="132"/>
            </a:xfrm>
          </cdr:grpSpPr>
          <cdr:sp macro="" textlink="">
            <cdr:nvSpPr>
              <cdr:cNvPr id="1166" name="Line 142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7" name="Line 143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8" name="Line 144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9" name="Line 14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0" y="1492"/>
              <a:ext cx="64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70" name="Group 146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390" y="3858"/>
            <a:ext cx="1543" cy="113"/>
            <a:chOff x="5417" y="4092"/>
            <a:chExt cx="1543" cy="113"/>
          </a:xfrm>
        </cdr:grpSpPr>
        <cdr:sp macro="" textlink="">
          <cdr:nvSpPr>
            <cdr:cNvPr id="1171" name="Line 14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17" y="4145"/>
              <a:ext cx="69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72" name="Group 14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4092"/>
              <a:ext cx="215" cy="113"/>
              <a:chOff x="5991" y="4317"/>
              <a:chExt cx="252" cy="132"/>
            </a:xfrm>
          </cdr:grpSpPr>
          <cdr:sp macro="" textlink="">
            <cdr:nvSpPr>
              <cdr:cNvPr id="1173" name="Line 14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4" name="Line 15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5" name="Line 15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76" name="Line 15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1" y="4145"/>
              <a:ext cx="699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177" name="Line 15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88" y="248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78" name="Line 15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93" y="283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79" name="Line 15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95" y="3208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0" name="Line 15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79" y="2473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1" name="Line 15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84" y="321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2" name="Line 15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79" y="282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3" name="AutoShape 15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29" y="2525"/>
            <a:ext cx="112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1184" name="Text Box 160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935" y="2348"/>
            <a:ext cx="574" cy="356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FFFF"/>
          </a:solidFill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TOP</a:t>
            </a:r>
          </a:p>
          <a:p xmlns:a="http://schemas.openxmlformats.org/drawingml/2006/main">
            <a:pPr algn="l" rtl="0">
              <a:defRPr sz="1000"/>
            </a:pPr>
            <a:endParaRPr lang="en-GB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cdr:txBody>
      </cdr:sp>
      <cdr:sp macro="" textlink="">
        <cdr:nvSpPr>
          <cdr:cNvPr id="1185" name="AutoShape 16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29" y="3251"/>
            <a:ext cx="112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1186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944" y="3038"/>
            <a:ext cx="604" cy="321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FFFF"/>
          </a:solidFill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t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BOT</a:t>
            </a:r>
          </a:p>
          <a:p xmlns:a="http://schemas.openxmlformats.org/drawingml/2006/main">
            <a:pPr algn="l" rtl="0">
              <a:defRPr sz="1000"/>
            </a:pPr>
            <a:endParaRPr lang="en-GB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0.11448</cdr:x>
      <cdr:y>0.49135</cdr:y>
    </cdr:from>
    <cdr:to>
      <cdr:x>0.19355</cdr:x>
      <cdr:y>0.85642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64875" y="2987160"/>
          <a:ext cx="735400" cy="221948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0.1117</cdr:x>
      <cdr:y>0.59593</cdr:y>
    </cdr:from>
    <cdr:to>
      <cdr:x>0.22268</cdr:x>
      <cdr:y>0.59593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1038947" y="3622976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0.17124</cdr:x>
      <cdr:y>0.54711</cdr:y>
    </cdr:from>
    <cdr:to>
      <cdr:x>0.17169</cdr:x>
      <cdr:y>0.88033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592837" y="3326164"/>
          <a:ext cx="4185" cy="20258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0.49189</cdr:x>
      <cdr:y>0.64664</cdr:y>
    </cdr:from>
    <cdr:to>
      <cdr:x>0.68935</cdr:x>
      <cdr:y>0.75318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575374" y="3931280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1.25 kNm and </a:t>
          </a:r>
        </a:p>
        <a:p xmlns:a="http://schemas.openxmlformats.org/drawingml/2006/main">
          <a:r>
            <a:rPr lang="en-GB" sz="1600">
              <a:sym typeface="Symbol"/>
            </a:rPr>
            <a:t>i = 4..12 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769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0.11448</cdr:x>
      <cdr:y>0.49048</cdr:y>
    </cdr:from>
    <cdr:to>
      <cdr:x>0.19143</cdr:x>
      <cdr:y>0.85642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64844" y="2981894"/>
          <a:ext cx="715762" cy="222474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0.11208</cdr:x>
      <cdr:y>0.59125</cdr:y>
    </cdr:from>
    <cdr:to>
      <cdr:x>0.22306</cdr:x>
      <cdr:y>0.59125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1042540" y="3594545"/>
          <a:ext cx="1032288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0.17086</cdr:x>
      <cdr:y>0.55003</cdr:y>
    </cdr:from>
    <cdr:to>
      <cdr:x>0.17131</cdr:x>
      <cdr:y>0.88325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589248" y="3343945"/>
          <a:ext cx="4185" cy="202582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0.49189</cdr:x>
      <cdr:y>0.64664</cdr:y>
    </cdr:from>
    <cdr:to>
      <cdr:x>0.68935</cdr:x>
      <cdr:y>0.75318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575374" y="3931280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 1.27 kNm and </a:t>
          </a:r>
        </a:p>
        <a:p xmlns:a="http://schemas.openxmlformats.org/drawingml/2006/main">
          <a:r>
            <a:rPr lang="en-GB" sz="1600">
              <a:sym typeface="Symbol"/>
            </a:rPr>
            <a:t>i = 4..03 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123"/>
  <sheetViews>
    <sheetView view="pageLayout" topLeftCell="A107" zoomScaleNormal="136" zoomScaleSheetLayoutView="100" workbookViewId="0">
      <selection activeCell="I119" sqref="I119"/>
    </sheetView>
  </sheetViews>
  <sheetFormatPr defaultRowHeight="15" x14ac:dyDescent="0.25"/>
  <sheetData>
    <row r="20" spans="1:1" x14ac:dyDescent="0.25">
      <c r="A20" s="57" t="s">
        <v>52</v>
      </c>
    </row>
    <row r="44" spans="1:1" ht="15.75" x14ac:dyDescent="0.25">
      <c r="A44" s="58" t="s">
        <v>54</v>
      </c>
    </row>
    <row r="68" spans="1:9" ht="15.75" customHeight="1" x14ac:dyDescent="0.25">
      <c r="A68" s="59" t="s">
        <v>53</v>
      </c>
      <c r="B68" s="59"/>
      <c r="C68" s="59"/>
      <c r="D68" s="59"/>
      <c r="E68" s="59"/>
      <c r="F68" s="59"/>
      <c r="G68" s="59"/>
      <c r="H68" s="59"/>
      <c r="I68" s="59"/>
    </row>
    <row r="69" spans="1:9" x14ac:dyDescent="0.25">
      <c r="A69" s="59"/>
      <c r="B69" s="59"/>
      <c r="C69" s="59"/>
      <c r="D69" s="59"/>
      <c r="E69" s="59"/>
      <c r="F69" s="59"/>
      <c r="G69" s="59"/>
      <c r="H69" s="59"/>
      <c r="I69" s="59"/>
    </row>
    <row r="96" spans="5:5" x14ac:dyDescent="0.25">
      <c r="E96" t="s">
        <v>55</v>
      </c>
    </row>
    <row r="98" spans="1:9" x14ac:dyDescent="0.25">
      <c r="A98" s="60" t="s">
        <v>56</v>
      </c>
      <c r="B98" s="60"/>
      <c r="C98" s="60"/>
      <c r="D98" s="60"/>
      <c r="E98" s="60"/>
      <c r="F98" s="60"/>
      <c r="G98" s="60"/>
      <c r="H98" s="60"/>
      <c r="I98" s="60"/>
    </row>
    <row r="99" spans="1:9" x14ac:dyDescent="0.25">
      <c r="A99" s="60"/>
      <c r="B99" s="60"/>
      <c r="C99" s="60"/>
      <c r="D99" s="60"/>
      <c r="E99" s="60"/>
      <c r="F99" s="60"/>
      <c r="G99" s="60"/>
      <c r="H99" s="60"/>
      <c r="I99" s="60"/>
    </row>
    <row r="123" spans="1:9" x14ac:dyDescent="0.25">
      <c r="A123" s="61" t="s">
        <v>57</v>
      </c>
      <c r="B123" s="61"/>
      <c r="C123" s="61"/>
      <c r="D123" s="61"/>
      <c r="E123" s="61"/>
      <c r="F123" s="61"/>
      <c r="G123" s="61"/>
      <c r="H123" s="61"/>
      <c r="I123" s="61"/>
    </row>
  </sheetData>
  <mergeCells count="3">
    <mergeCell ref="A68:I69"/>
    <mergeCell ref="A98:I99"/>
    <mergeCell ref="A123:I123"/>
  </mergeCells>
  <pageMargins left="0.7" right="0.7" top="0.75" bottom="0.75" header="0.3" footer="0.3"/>
  <pageSetup paperSize="9" orientation="portrait" r:id="rId1"/>
  <headerFooter>
    <oddHeader xml:space="preserve">&amp;L&amp;"-,Bold"Test Ref:  Wmj254_3M16_ST1-1
&amp;R&amp;"-,Bold"Test date: 29th November 2011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2"/>
  <sheetViews>
    <sheetView view="pageLayout" zoomScaleNormal="118" workbookViewId="0">
      <selection activeCell="F1" sqref="F1"/>
    </sheetView>
  </sheetViews>
  <sheetFormatPr defaultRowHeight="15" x14ac:dyDescent="0.25"/>
  <cols>
    <col min="1" max="1" width="4.85546875" style="1" customWidth="1"/>
    <col min="2" max="2" width="8.5703125" style="1" customWidth="1"/>
    <col min="3" max="3" width="8.85546875" style="1" customWidth="1"/>
    <col min="4" max="4" width="9" style="1" customWidth="1"/>
    <col min="5" max="5" width="8.28515625" style="1" customWidth="1"/>
    <col min="6" max="6" width="8.5703125" style="1" customWidth="1"/>
    <col min="7" max="7" width="9.28515625" style="1" customWidth="1"/>
    <col min="8" max="10" width="7.28515625" style="1" customWidth="1"/>
    <col min="11" max="11" width="7.7109375" style="1" customWidth="1"/>
    <col min="12" max="12" width="11.7109375" style="1" customWidth="1"/>
    <col min="13" max="13" width="8.7109375" style="1" customWidth="1"/>
    <col min="14" max="14" width="9.42578125" style="1" customWidth="1"/>
    <col min="15" max="15" width="9.7109375" style="1" customWidth="1"/>
    <col min="16" max="16" width="8.85546875" style="1" customWidth="1"/>
    <col min="17" max="17" width="9.42578125" style="1" customWidth="1"/>
    <col min="18" max="18" width="9.85546875" style="1" customWidth="1"/>
    <col min="19" max="19" width="8.7109375" style="1" customWidth="1"/>
    <col min="20" max="20" width="8.5703125" style="1" customWidth="1"/>
    <col min="21" max="21" width="10.5703125" style="1" customWidth="1"/>
    <col min="22" max="22" width="12.85546875" style="1" customWidth="1"/>
    <col min="23" max="16384" width="9.140625" style="1"/>
  </cols>
  <sheetData>
    <row r="1" spans="1:22" x14ac:dyDescent="0.25">
      <c r="B1" s="4" t="s">
        <v>27</v>
      </c>
      <c r="D1" s="4"/>
      <c r="F1" s="4" t="s">
        <v>28</v>
      </c>
      <c r="N1" s="4" t="s">
        <v>27</v>
      </c>
      <c r="P1" s="4"/>
      <c r="Q1" s="4"/>
      <c r="R1" s="4" t="s">
        <v>28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62" t="s">
        <v>11</v>
      </c>
      <c r="B5" s="62" t="s">
        <v>12</v>
      </c>
      <c r="C5" s="14"/>
      <c r="D5" s="13"/>
      <c r="E5" s="13"/>
      <c r="F5" s="10" t="s">
        <v>14</v>
      </c>
      <c r="G5" s="10"/>
      <c r="H5" s="13"/>
      <c r="I5" s="13"/>
      <c r="J5" s="13"/>
      <c r="K5" s="13"/>
      <c r="L5" s="7"/>
      <c r="M5" s="14"/>
      <c r="N5" s="13"/>
      <c r="O5" s="13"/>
      <c r="P5" s="10" t="s">
        <v>15</v>
      </c>
      <c r="Q5" s="10"/>
      <c r="R5" s="13"/>
      <c r="S5" s="13"/>
      <c r="T5" s="13"/>
      <c r="U5" s="13"/>
      <c r="V5" s="7"/>
    </row>
    <row r="6" spans="1:22" ht="93" customHeight="1" thickTop="1" thickBot="1" x14ac:dyDescent="0.3">
      <c r="A6" s="63"/>
      <c r="B6" s="63"/>
      <c r="C6" s="2" t="s">
        <v>0</v>
      </c>
      <c r="D6" s="2" t="s">
        <v>20</v>
      </c>
      <c r="E6" s="18" t="s">
        <v>22</v>
      </c>
      <c r="F6" s="18" t="s">
        <v>25</v>
      </c>
      <c r="G6" s="18" t="s">
        <v>33</v>
      </c>
      <c r="H6" s="2" t="s">
        <v>10</v>
      </c>
      <c r="I6" s="2" t="s">
        <v>1</v>
      </c>
      <c r="J6" s="26" t="s">
        <v>2</v>
      </c>
      <c r="K6" s="31" t="s">
        <v>18</v>
      </c>
      <c r="L6" s="30" t="s">
        <v>35</v>
      </c>
      <c r="M6" s="28" t="s">
        <v>3</v>
      </c>
      <c r="N6" s="2" t="s">
        <v>13</v>
      </c>
      <c r="O6" s="44" t="s">
        <v>23</v>
      </c>
      <c r="P6" s="44" t="s">
        <v>26</v>
      </c>
      <c r="Q6" s="44" t="s">
        <v>34</v>
      </c>
      <c r="R6" s="2" t="s">
        <v>4</v>
      </c>
      <c r="S6" s="2" t="s">
        <v>5</v>
      </c>
      <c r="T6" s="3" t="s">
        <v>6</v>
      </c>
      <c r="U6" s="31" t="s">
        <v>19</v>
      </c>
      <c r="V6" s="3" t="s">
        <v>36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19" t="s">
        <v>17</v>
      </c>
      <c r="F7" s="19" t="s">
        <v>8</v>
      </c>
      <c r="G7" s="19" t="s">
        <v>8</v>
      </c>
      <c r="H7" s="5" t="s">
        <v>9</v>
      </c>
      <c r="I7" s="5" t="s">
        <v>9</v>
      </c>
      <c r="J7" s="27" t="s">
        <v>9</v>
      </c>
      <c r="K7" s="30" t="s">
        <v>9</v>
      </c>
      <c r="L7" s="32" t="s">
        <v>8</v>
      </c>
      <c r="M7" s="29" t="s">
        <v>7</v>
      </c>
      <c r="N7" s="5" t="s">
        <v>8</v>
      </c>
      <c r="O7" s="45" t="s">
        <v>17</v>
      </c>
      <c r="P7" s="45" t="s">
        <v>8</v>
      </c>
      <c r="Q7" s="45" t="s">
        <v>8</v>
      </c>
      <c r="R7" s="5" t="s">
        <v>9</v>
      </c>
      <c r="S7" s="5" t="s">
        <v>9</v>
      </c>
      <c r="T7" s="6" t="s">
        <v>9</v>
      </c>
      <c r="U7" s="30" t="s">
        <v>9</v>
      </c>
      <c r="V7" s="30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11">
        <v>5</v>
      </c>
      <c r="F8" s="12">
        <v>6</v>
      </c>
      <c r="G8" s="11">
        <v>7</v>
      </c>
      <c r="H8" s="12">
        <v>8</v>
      </c>
      <c r="I8" s="11">
        <v>9</v>
      </c>
      <c r="J8" s="12">
        <v>10</v>
      </c>
      <c r="K8" s="11">
        <v>11</v>
      </c>
      <c r="L8" s="12">
        <v>12</v>
      </c>
      <c r="M8" s="11">
        <v>13</v>
      </c>
      <c r="N8" s="12">
        <v>14</v>
      </c>
      <c r="O8" s="47">
        <v>15</v>
      </c>
      <c r="P8" s="50">
        <v>16</v>
      </c>
      <c r="Q8" s="47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20"/>
      <c r="F9" s="21"/>
      <c r="G9" s="21"/>
      <c r="H9" s="16"/>
      <c r="I9" s="16"/>
      <c r="J9" s="16"/>
      <c r="K9" s="16"/>
      <c r="L9" s="16"/>
      <c r="M9" s="16"/>
      <c r="N9" s="16"/>
      <c r="O9" s="48"/>
      <c r="P9" s="51"/>
      <c r="Q9" s="51"/>
      <c r="R9" s="16"/>
      <c r="S9" s="16"/>
      <c r="T9" s="16"/>
      <c r="U9" s="16"/>
      <c r="V9" s="16"/>
    </row>
    <row r="10" spans="1:22" ht="15.75" thickBot="1" x14ac:dyDescent="0.3">
      <c r="A10" s="17"/>
      <c r="B10" s="33">
        <v>0</v>
      </c>
      <c r="C10" s="33">
        <v>0</v>
      </c>
      <c r="D10" s="33">
        <v>0</v>
      </c>
      <c r="E10" s="22">
        <f t="shared" ref="E10:E15" si="0">C10*$E$3</f>
        <v>0</v>
      </c>
      <c r="F10" s="23">
        <f t="shared" ref="F10:F43" si="1">ABS(D10-B10)</f>
        <v>0</v>
      </c>
      <c r="G10" s="23">
        <f>F10-L10</f>
        <v>0</v>
      </c>
      <c r="H10" s="33">
        <v>0</v>
      </c>
      <c r="I10" s="33">
        <v>0</v>
      </c>
      <c r="J10" s="33">
        <v>0</v>
      </c>
      <c r="K10" s="33">
        <v>0</v>
      </c>
      <c r="L10" s="33">
        <f>ABS(1000*ATAN((J10-I10)/128))</f>
        <v>0</v>
      </c>
      <c r="M10" s="33">
        <v>0</v>
      </c>
      <c r="N10" s="33">
        <v>0</v>
      </c>
      <c r="O10" s="49">
        <f t="shared" ref="O10:O43" si="2">M10*$E$3</f>
        <v>0</v>
      </c>
      <c r="P10" s="52">
        <f t="shared" ref="P10:P43" si="3">ABS(N10-B10)</f>
        <v>0</v>
      </c>
      <c r="Q10" s="52">
        <f>P10-V10</f>
        <v>0</v>
      </c>
      <c r="R10" s="33">
        <v>0</v>
      </c>
      <c r="S10" s="33">
        <v>0</v>
      </c>
      <c r="T10" s="33">
        <v>0</v>
      </c>
      <c r="U10" s="33">
        <v>0</v>
      </c>
      <c r="V10" s="33">
        <f>ABS(1000*ATAN((T10-S10)/128))</f>
        <v>0</v>
      </c>
    </row>
    <row r="11" spans="1:22" ht="15.75" thickBot="1" x14ac:dyDescent="0.3">
      <c r="A11" s="17"/>
      <c r="B11" s="33">
        <v>-1.0521</v>
      </c>
      <c r="C11" s="33">
        <v>0.26400000000000001</v>
      </c>
      <c r="D11" s="33">
        <v>-1.9049</v>
      </c>
      <c r="E11" s="22">
        <f t="shared" si="0"/>
        <v>0.26822400000000002</v>
      </c>
      <c r="F11" s="23">
        <f t="shared" si="1"/>
        <v>0.8528</v>
      </c>
      <c r="G11" s="23">
        <f t="shared" ref="G11:G43" si="4">F11-L11</f>
        <v>0.84498750000015899</v>
      </c>
      <c r="H11" s="33">
        <v>1.7010000000000001</v>
      </c>
      <c r="I11" s="33">
        <v>-0.121</v>
      </c>
      <c r="J11" s="33">
        <v>-0.122</v>
      </c>
      <c r="K11" s="33">
        <v>1.4999999999999999E-2</v>
      </c>
      <c r="L11" s="33">
        <f t="shared" ref="L11:L43" si="5">ABS(1000*ATAN((J11-I11)/128))</f>
        <v>7.8124999998410612E-3</v>
      </c>
      <c r="M11" s="33">
        <v>0.26300000000000001</v>
      </c>
      <c r="N11" s="33">
        <v>-0.30270000000000002</v>
      </c>
      <c r="O11" s="49">
        <f t="shared" si="2"/>
        <v>0.267208</v>
      </c>
      <c r="P11" s="52">
        <f t="shared" si="3"/>
        <v>0.74940000000000007</v>
      </c>
      <c r="Q11" s="52">
        <f t="shared" ref="Q11:Q43" si="6">P11-V11</f>
        <v>0.68690000008138019</v>
      </c>
      <c r="R11" s="33">
        <v>-0.309</v>
      </c>
      <c r="S11" s="33">
        <v>-0.13600000000000001</v>
      </c>
      <c r="T11" s="33">
        <v>-0.128</v>
      </c>
      <c r="U11" s="33">
        <v>-3.7000000000000002E-3</v>
      </c>
      <c r="V11" s="33">
        <f t="shared" ref="V11:V43" si="7">ABS(1000*ATAN((T11-S11)/128))</f>
        <v>6.2499999918619854E-2</v>
      </c>
    </row>
    <row r="12" spans="1:22" ht="15.75" thickBot="1" x14ac:dyDescent="0.3">
      <c r="A12" s="17"/>
      <c r="B12" s="33">
        <v>-1.39</v>
      </c>
      <c r="C12" s="33">
        <v>0.68300000000000005</v>
      </c>
      <c r="D12" s="33">
        <v>-3.6633</v>
      </c>
      <c r="E12" s="22">
        <f t="shared" si="0"/>
        <v>0.6939280000000001</v>
      </c>
      <c r="F12" s="23">
        <f t="shared" si="1"/>
        <v>2.2732999999999999</v>
      </c>
      <c r="G12" s="23">
        <f t="shared" si="4"/>
        <v>2.2498625000042916</v>
      </c>
      <c r="H12" s="33">
        <v>3.3580000000000001</v>
      </c>
      <c r="I12" s="33">
        <v>-0.13800000000000001</v>
      </c>
      <c r="J12" s="33">
        <v>-0.13500000000000001</v>
      </c>
      <c r="K12" s="33">
        <v>5.1999999999999998E-2</v>
      </c>
      <c r="L12" s="33">
        <f t="shared" si="5"/>
        <v>2.3437499995708488E-2</v>
      </c>
      <c r="M12" s="33">
        <v>0.71499999999999997</v>
      </c>
      <c r="N12" s="33">
        <v>0.89300000000000002</v>
      </c>
      <c r="O12" s="24">
        <f t="shared" si="2"/>
        <v>0.72643999999999997</v>
      </c>
      <c r="P12" s="25">
        <f t="shared" si="3"/>
        <v>2.2829999999999999</v>
      </c>
      <c r="Q12" s="25">
        <f t="shared" si="6"/>
        <v>2.1892500002746584</v>
      </c>
      <c r="R12" s="33">
        <v>0.70199999999999996</v>
      </c>
      <c r="S12" s="33">
        <v>-0.14899999999999999</v>
      </c>
      <c r="T12" s="33">
        <v>-0.13700000000000001</v>
      </c>
      <c r="U12" s="33">
        <v>1.6199999999999999E-2</v>
      </c>
      <c r="V12" s="33">
        <f t="shared" si="7"/>
        <v>9.3749999725341662E-2</v>
      </c>
    </row>
    <row r="13" spans="1:22" ht="15.75" thickBot="1" x14ac:dyDescent="0.3">
      <c r="A13" s="17"/>
      <c r="B13" s="33">
        <v>-1.6439999999999999</v>
      </c>
      <c r="C13" s="33">
        <v>1.2270000000000001</v>
      </c>
      <c r="D13" s="33">
        <v>-5.8451000000000004</v>
      </c>
      <c r="E13" s="53">
        <f t="shared" si="0"/>
        <v>1.2466320000000002</v>
      </c>
      <c r="F13" s="53">
        <f t="shared" si="1"/>
        <v>4.2011000000000003</v>
      </c>
      <c r="G13" s="53">
        <f t="shared" si="4"/>
        <v>4.122975000158946</v>
      </c>
      <c r="H13" s="33">
        <v>5.3090000000000002</v>
      </c>
      <c r="I13" s="33">
        <v>-0.14299999999999999</v>
      </c>
      <c r="J13" s="33">
        <v>-0.13300000000000001</v>
      </c>
      <c r="K13" s="33">
        <v>9.6000000000000002E-2</v>
      </c>
      <c r="L13" s="33">
        <f t="shared" si="5"/>
        <v>7.812499984105413E-2</v>
      </c>
      <c r="M13" s="33">
        <v>1.254</v>
      </c>
      <c r="N13" s="33">
        <v>2.593</v>
      </c>
      <c r="O13" s="53">
        <f t="shared" si="2"/>
        <v>1.2740640000000001</v>
      </c>
      <c r="P13" s="53">
        <f t="shared" si="3"/>
        <v>4.2370000000000001</v>
      </c>
      <c r="Q13" s="53">
        <f t="shared" si="6"/>
        <v>4.0338750027936303</v>
      </c>
      <c r="R13" s="33">
        <v>2.2269999999999999</v>
      </c>
      <c r="S13" s="33">
        <v>-0.159</v>
      </c>
      <c r="T13" s="33">
        <v>-0.13300000000000001</v>
      </c>
      <c r="U13" s="33">
        <v>4.7399999999999998E-2</v>
      </c>
      <c r="V13" s="33">
        <f t="shared" si="7"/>
        <v>0.20312499720637009</v>
      </c>
    </row>
    <row r="14" spans="1:22" ht="15.75" thickBot="1" x14ac:dyDescent="0.3">
      <c r="A14" s="17"/>
      <c r="B14" s="33">
        <v>-1.7470000000000001</v>
      </c>
      <c r="C14" s="33">
        <v>1.2070000000000001</v>
      </c>
      <c r="D14" s="33">
        <v>-6.0735999999999999</v>
      </c>
      <c r="E14" s="22">
        <f t="shared" si="0"/>
        <v>1.2263120000000001</v>
      </c>
      <c r="F14" s="23">
        <f t="shared" si="1"/>
        <v>4.3266</v>
      </c>
      <c r="G14" s="23">
        <f t="shared" si="4"/>
        <v>4.2328500002746585</v>
      </c>
      <c r="H14" s="33">
        <v>5.49</v>
      </c>
      <c r="I14" s="33">
        <v>-0.14899999999999999</v>
      </c>
      <c r="J14" s="33">
        <v>-0.13700000000000001</v>
      </c>
      <c r="K14" s="33">
        <v>0.1</v>
      </c>
      <c r="L14" s="33">
        <f t="shared" si="5"/>
        <v>9.3749999725341662E-2</v>
      </c>
      <c r="M14" s="33">
        <v>1.2330000000000001</v>
      </c>
      <c r="N14" s="33">
        <v>2.6469999999999998</v>
      </c>
      <c r="O14" s="24">
        <f t="shared" si="2"/>
        <v>1.2527280000000001</v>
      </c>
      <c r="P14" s="25">
        <f t="shared" si="3"/>
        <v>4.3940000000000001</v>
      </c>
      <c r="Q14" s="25">
        <f t="shared" si="6"/>
        <v>4.1986875024835264</v>
      </c>
      <c r="R14" s="33">
        <v>2.2839999999999998</v>
      </c>
      <c r="S14" s="33">
        <v>-0.16800000000000001</v>
      </c>
      <c r="T14" s="33">
        <v>-0.14299999999999999</v>
      </c>
      <c r="U14" s="33">
        <v>4.9399999999999999E-2</v>
      </c>
      <c r="V14" s="33">
        <f t="shared" si="7"/>
        <v>0.19531249751647337</v>
      </c>
    </row>
    <row r="15" spans="1:22" ht="15.75" thickBot="1" x14ac:dyDescent="0.3">
      <c r="A15" s="17"/>
      <c r="B15" s="33">
        <v>-0.11899999999999999</v>
      </c>
      <c r="C15" s="33">
        <v>1.9419999999999999</v>
      </c>
      <c r="D15" s="33">
        <v>-7.7465999999999999</v>
      </c>
      <c r="E15" s="46">
        <f t="shared" si="0"/>
        <v>1.9730719999999999</v>
      </c>
      <c r="F15" s="46">
        <f t="shared" si="1"/>
        <v>7.6276000000000002</v>
      </c>
      <c r="G15" s="46">
        <f t="shared" si="4"/>
        <v>7.2838500135396318</v>
      </c>
      <c r="H15" s="33">
        <v>6.8739999999999997</v>
      </c>
      <c r="I15" s="33">
        <v>-0.17499999999999999</v>
      </c>
      <c r="J15" s="33">
        <v>-0.13100000000000001</v>
      </c>
      <c r="K15" s="33">
        <v>0.16600000000000001</v>
      </c>
      <c r="L15" s="46">
        <f t="shared" si="5"/>
        <v>0.34374998646036864</v>
      </c>
      <c r="M15" s="54">
        <v>1.9590000000000001</v>
      </c>
      <c r="N15" s="33">
        <v>7.9569999999999999</v>
      </c>
      <c r="O15" s="46">
        <f t="shared" si="2"/>
        <v>1.9903440000000001</v>
      </c>
      <c r="P15" s="46">
        <f t="shared" si="3"/>
        <v>8.0760000000000005</v>
      </c>
      <c r="Q15" s="46">
        <f t="shared" si="6"/>
        <v>7.7010000175781244</v>
      </c>
      <c r="R15" s="33">
        <v>7.0750000000000002</v>
      </c>
      <c r="S15" s="33">
        <v>-0.185</v>
      </c>
      <c r="T15" s="33">
        <v>-0.13700000000000001</v>
      </c>
      <c r="U15" s="33">
        <v>0.11020000000000001</v>
      </c>
      <c r="V15" s="46">
        <f t="shared" si="7"/>
        <v>0.37499998242187638</v>
      </c>
    </row>
    <row r="16" spans="1:22" ht="15.75" thickBot="1" x14ac:dyDescent="0.3">
      <c r="A16" s="17"/>
      <c r="B16" s="34">
        <v>-0.156</v>
      </c>
      <c r="C16" s="34">
        <v>1.8759999999999999</v>
      </c>
      <c r="D16" s="34">
        <v>-7.9161999999999999</v>
      </c>
      <c r="E16" s="22">
        <f>C16*$E$3</f>
        <v>1.9060159999999999</v>
      </c>
      <c r="F16" s="23">
        <f t="shared" si="1"/>
        <v>7.7602000000000002</v>
      </c>
      <c r="G16" s="23">
        <f t="shared" si="4"/>
        <v>7.3383250250282259</v>
      </c>
      <c r="H16" s="34">
        <v>7.0030000000000001</v>
      </c>
      <c r="I16" s="34">
        <v>-0.182</v>
      </c>
      <c r="J16" s="34">
        <v>-0.128</v>
      </c>
      <c r="K16" s="33">
        <v>0.16700000000000001</v>
      </c>
      <c r="L16" s="33">
        <f t="shared" si="5"/>
        <v>0.42187497497177384</v>
      </c>
      <c r="M16" s="34">
        <v>1.877</v>
      </c>
      <c r="N16" s="34">
        <v>8.0228000000000002</v>
      </c>
      <c r="O16" s="24">
        <f t="shared" si="2"/>
        <v>1.9070320000000001</v>
      </c>
      <c r="P16" s="25">
        <f t="shared" si="3"/>
        <v>8.1788000000000007</v>
      </c>
      <c r="Q16" s="25">
        <f t="shared" si="6"/>
        <v>7.8584875109546983</v>
      </c>
      <c r="R16" s="34">
        <v>7.12</v>
      </c>
      <c r="S16" s="34">
        <v>-0.19</v>
      </c>
      <c r="T16" s="33">
        <v>-0.14899999999999999</v>
      </c>
      <c r="U16" s="34">
        <v>0.112</v>
      </c>
      <c r="V16" s="33">
        <f t="shared" si="7"/>
        <v>0.3203124890453028</v>
      </c>
    </row>
    <row r="17" spans="1:22" ht="15.75" thickBot="1" x14ac:dyDescent="0.3">
      <c r="A17" s="17"/>
      <c r="B17" s="35">
        <v>0.19700000000000001</v>
      </c>
      <c r="C17" s="35">
        <v>2.2570000000000001</v>
      </c>
      <c r="D17" s="35">
        <v>-9.4661000000000008</v>
      </c>
      <c r="E17" s="22">
        <f t="shared" ref="E17:E43" si="8">C17*$E$3</f>
        <v>2.2931120000000003</v>
      </c>
      <c r="F17" s="23">
        <f t="shared" si="1"/>
        <v>9.6631</v>
      </c>
      <c r="G17" s="23">
        <f t="shared" si="4"/>
        <v>9.0615375725639513</v>
      </c>
      <c r="H17" s="35">
        <v>8.2880000000000003</v>
      </c>
      <c r="I17" s="35">
        <v>-0.21099999999999999</v>
      </c>
      <c r="J17" s="35">
        <v>-0.13400000000000001</v>
      </c>
      <c r="K17" s="33">
        <v>0.20300000000000001</v>
      </c>
      <c r="L17" s="33">
        <f t="shared" si="5"/>
        <v>0.60156242743604948</v>
      </c>
      <c r="M17" s="35">
        <v>2.2669999999999999</v>
      </c>
      <c r="N17" s="35">
        <v>10.571999999999999</v>
      </c>
      <c r="O17" s="24">
        <f t="shared" si="2"/>
        <v>2.3032719999999998</v>
      </c>
      <c r="P17" s="25">
        <f t="shared" si="3"/>
        <v>10.375</v>
      </c>
      <c r="Q17" s="25">
        <f t="shared" si="6"/>
        <v>9.9375000279134085</v>
      </c>
      <c r="R17" s="35">
        <v>9.4410000000000007</v>
      </c>
      <c r="S17" s="35">
        <v>-0.20899999999999999</v>
      </c>
      <c r="T17" s="33">
        <v>-0.153</v>
      </c>
      <c r="U17" s="35">
        <v>0.15340000000000001</v>
      </c>
      <c r="V17" s="33">
        <f t="shared" si="7"/>
        <v>0.43749997208659169</v>
      </c>
    </row>
    <row r="18" spans="1:22" ht="15.75" thickBot="1" x14ac:dyDescent="0.3">
      <c r="A18" s="17"/>
      <c r="B18" s="35">
        <v>0.22900000000000001</v>
      </c>
      <c r="C18" s="35">
        <v>2.1659999999999999</v>
      </c>
      <c r="D18" s="35">
        <v>-9.6661000000000001</v>
      </c>
      <c r="E18" s="22">
        <f t="shared" si="8"/>
        <v>2.2006559999999999</v>
      </c>
      <c r="F18" s="23">
        <f t="shared" si="1"/>
        <v>9.8950999999999993</v>
      </c>
      <c r="G18" s="23">
        <f t="shared" si="4"/>
        <v>9.2779125783664202</v>
      </c>
      <c r="H18" s="35">
        <v>8.4649999999999999</v>
      </c>
      <c r="I18" s="35">
        <v>-0.20599999999999999</v>
      </c>
      <c r="J18" s="35">
        <v>-0.127</v>
      </c>
      <c r="K18" s="33">
        <v>0.20499999999999999</v>
      </c>
      <c r="L18" s="33">
        <f t="shared" si="5"/>
        <v>0.6171874216335792</v>
      </c>
      <c r="M18" s="35">
        <v>2.177</v>
      </c>
      <c r="N18" s="35">
        <v>10.7</v>
      </c>
      <c r="O18" s="24">
        <f t="shared" si="2"/>
        <v>2.2118320000000002</v>
      </c>
      <c r="P18" s="25">
        <f t="shared" si="3"/>
        <v>10.471</v>
      </c>
      <c r="Q18" s="25">
        <f t="shared" si="6"/>
        <v>9.994437536077653</v>
      </c>
      <c r="R18" s="35">
        <v>9.5090000000000003</v>
      </c>
      <c r="S18" s="35">
        <v>-0.218</v>
      </c>
      <c r="T18" s="33">
        <v>-0.157</v>
      </c>
      <c r="U18" s="35">
        <v>0.15409999999999999</v>
      </c>
      <c r="V18" s="33">
        <f t="shared" si="7"/>
        <v>0.47656246392234658</v>
      </c>
    </row>
    <row r="19" spans="1:22" ht="15.75" thickBot="1" x14ac:dyDescent="0.3">
      <c r="A19" s="17"/>
      <c r="B19" s="35">
        <v>1.0583</v>
      </c>
      <c r="C19" s="35">
        <v>2.99</v>
      </c>
      <c r="D19" s="35">
        <v>-18.2179</v>
      </c>
      <c r="E19" s="22">
        <f t="shared" si="8"/>
        <v>3.0378400000000001</v>
      </c>
      <c r="F19" s="23">
        <f t="shared" si="1"/>
        <v>19.276199999999999</v>
      </c>
      <c r="G19" s="23">
        <f t="shared" si="4"/>
        <v>15.830901132060713</v>
      </c>
      <c r="H19" s="35">
        <v>15.654999999999999</v>
      </c>
      <c r="I19" s="33">
        <v>-0.41</v>
      </c>
      <c r="J19" s="33">
        <v>3.1E-2</v>
      </c>
      <c r="K19" s="33">
        <v>0.2752</v>
      </c>
      <c r="L19" s="33">
        <f t="shared" si="5"/>
        <v>3.445298867939286</v>
      </c>
      <c r="M19" s="35">
        <v>2.9910000000000001</v>
      </c>
      <c r="N19" s="35">
        <v>18.2483</v>
      </c>
      <c r="O19" s="24">
        <f t="shared" si="2"/>
        <v>3.038856</v>
      </c>
      <c r="P19" s="25">
        <f t="shared" si="3"/>
        <v>17.190000000000001</v>
      </c>
      <c r="Q19" s="25">
        <f t="shared" si="6"/>
        <v>16.424375149598387</v>
      </c>
      <c r="R19" s="33">
        <v>16.11</v>
      </c>
      <c r="S19" s="35">
        <v>-0.24099999999999999</v>
      </c>
      <c r="T19" s="33">
        <v>-0.14299999999999999</v>
      </c>
      <c r="U19" s="35">
        <v>0.28089999999999998</v>
      </c>
      <c r="V19" s="33">
        <f t="shared" si="7"/>
        <v>0.7656248504016131</v>
      </c>
    </row>
    <row r="20" spans="1:22" ht="15.75" thickBot="1" x14ac:dyDescent="0.3">
      <c r="A20" s="17"/>
      <c r="B20" s="35">
        <v>0.71599999999999997</v>
      </c>
      <c r="C20" s="35">
        <v>2.74</v>
      </c>
      <c r="D20" s="35">
        <v>-18.564399999999999</v>
      </c>
      <c r="E20" s="22">
        <f t="shared" si="8"/>
        <v>2.7838400000000001</v>
      </c>
      <c r="F20" s="23">
        <f t="shared" si="1"/>
        <v>19.2804</v>
      </c>
      <c r="G20" s="23">
        <f t="shared" si="4"/>
        <v>15.803851506374036</v>
      </c>
      <c r="H20" s="35">
        <v>15.935</v>
      </c>
      <c r="I20" s="33">
        <v>-0.40699999999999997</v>
      </c>
      <c r="J20" s="33">
        <v>3.7999999999999999E-2</v>
      </c>
      <c r="K20" s="33">
        <v>0.27360000000000001</v>
      </c>
      <c r="L20" s="33">
        <f t="shared" si="5"/>
        <v>3.4765484936259647</v>
      </c>
      <c r="M20" s="35">
        <v>2.746</v>
      </c>
      <c r="N20" s="35">
        <v>18.526299999999999</v>
      </c>
      <c r="O20" s="24">
        <f t="shared" si="2"/>
        <v>2.789936</v>
      </c>
      <c r="P20" s="25">
        <f t="shared" si="3"/>
        <v>17.810299999999998</v>
      </c>
      <c r="Q20" s="25">
        <f t="shared" si="6"/>
        <v>17.036862654224816</v>
      </c>
      <c r="R20" s="33">
        <v>16.228999999999999</v>
      </c>
      <c r="S20" s="35">
        <v>-0.24199999999999999</v>
      </c>
      <c r="T20" s="33">
        <v>-0.14299999999999999</v>
      </c>
      <c r="U20" s="35">
        <v>0.2944</v>
      </c>
      <c r="V20" s="33">
        <f t="shared" si="7"/>
        <v>0.77343734577518275</v>
      </c>
    </row>
    <row r="21" spans="1:22" ht="15.75" thickBot="1" x14ac:dyDescent="0.3">
      <c r="A21" s="17"/>
      <c r="B21" s="35">
        <v>-6.66</v>
      </c>
      <c r="C21" s="35">
        <v>0.1</v>
      </c>
      <c r="D21" s="35">
        <v>-13.564</v>
      </c>
      <c r="E21" s="22">
        <f t="shared" si="8"/>
        <v>0.10160000000000001</v>
      </c>
      <c r="F21" s="23">
        <f t="shared" si="1"/>
        <v>6.9039999999999999</v>
      </c>
      <c r="G21" s="23">
        <f t="shared" si="4"/>
        <v>3.7477604807011082</v>
      </c>
      <c r="H21" s="35">
        <v>11.91</v>
      </c>
      <c r="I21" s="33">
        <v>-0.38400000000000001</v>
      </c>
      <c r="J21" s="33">
        <v>0.02</v>
      </c>
      <c r="K21" s="33">
        <v>-8.2000000000000007E-3</v>
      </c>
      <c r="L21" s="33">
        <f t="shared" si="5"/>
        <v>3.1562395192988917</v>
      </c>
      <c r="M21" s="35">
        <v>0.14699999999999999</v>
      </c>
      <c r="N21" s="35">
        <v>-2.3925999999999998</v>
      </c>
      <c r="O21" s="24">
        <f t="shared" si="2"/>
        <v>0.14935199999999998</v>
      </c>
      <c r="P21" s="25">
        <f t="shared" si="3"/>
        <v>4.2674000000000003</v>
      </c>
      <c r="Q21" s="25">
        <f t="shared" si="6"/>
        <v>3.9783375080510774</v>
      </c>
      <c r="R21" s="33">
        <v>-2.56</v>
      </c>
      <c r="S21" s="35">
        <v>-0.215</v>
      </c>
      <c r="T21" s="33">
        <v>-0.17799999999999999</v>
      </c>
      <c r="U21" s="35">
        <v>4.9200000000000001E-2</v>
      </c>
      <c r="V21" s="33">
        <f t="shared" si="7"/>
        <v>0.28906249194892292</v>
      </c>
    </row>
    <row r="22" spans="1:22" ht="15.75" thickBot="1" x14ac:dyDescent="0.3">
      <c r="A22" s="17"/>
      <c r="B22" s="35">
        <v>-6.3819999999999997</v>
      </c>
      <c r="C22" s="35">
        <v>7.6999999999999999E-2</v>
      </c>
      <c r="D22" s="35">
        <v>-12.93</v>
      </c>
      <c r="E22" s="22">
        <f t="shared" si="8"/>
        <v>7.8231999999999996E-2</v>
      </c>
      <c r="F22" s="23">
        <f t="shared" si="1"/>
        <v>6.548</v>
      </c>
      <c r="G22" s="23">
        <f t="shared" si="4"/>
        <v>3.3605107951002076</v>
      </c>
      <c r="H22" s="35">
        <v>11.337999999999999</v>
      </c>
      <c r="I22" s="33">
        <v>-0.39500000000000002</v>
      </c>
      <c r="J22" s="33">
        <v>1.2999999999999999E-2</v>
      </c>
      <c r="K22" s="33">
        <v>-1.5599999999999999E-2</v>
      </c>
      <c r="L22" s="33">
        <f t="shared" si="5"/>
        <v>3.1874892048997925</v>
      </c>
      <c r="M22" s="35">
        <v>0.128</v>
      </c>
      <c r="N22" s="35">
        <v>-2.4901</v>
      </c>
      <c r="O22" s="24">
        <f t="shared" si="2"/>
        <v>0.130048</v>
      </c>
      <c r="P22" s="25">
        <f t="shared" si="3"/>
        <v>3.8918999999999997</v>
      </c>
      <c r="Q22" s="25">
        <f t="shared" si="6"/>
        <v>3.626275006247202</v>
      </c>
      <c r="R22" s="33">
        <v>-2.613</v>
      </c>
      <c r="S22" s="35">
        <v>-0.218</v>
      </c>
      <c r="T22" s="33">
        <v>-0.184</v>
      </c>
      <c r="U22" s="35">
        <v>3.9800000000000002E-2</v>
      </c>
      <c r="V22" s="33">
        <f t="shared" si="7"/>
        <v>0.26562499375279774</v>
      </c>
    </row>
    <row r="23" spans="1:22" ht="15.75" thickBot="1" x14ac:dyDescent="0.3">
      <c r="A23" s="17"/>
      <c r="B23" s="35">
        <v>0.1467</v>
      </c>
      <c r="C23" s="35">
        <v>2.9359999999999999</v>
      </c>
      <c r="D23" s="35">
        <v>-20.972000000000001</v>
      </c>
      <c r="E23" s="22">
        <f t="shared" si="8"/>
        <v>2.9829759999999998</v>
      </c>
      <c r="F23" s="23">
        <f t="shared" si="1"/>
        <v>21.1187</v>
      </c>
      <c r="G23" s="23">
        <f t="shared" si="4"/>
        <v>17.5327778703424</v>
      </c>
      <c r="H23" s="35">
        <v>18.03</v>
      </c>
      <c r="I23" s="33">
        <v>-0.436</v>
      </c>
      <c r="J23" s="33">
        <v>2.3E-2</v>
      </c>
      <c r="K23" s="33">
        <v>0.31190000000000001</v>
      </c>
      <c r="L23" s="33">
        <f t="shared" si="5"/>
        <v>3.5859221296576007</v>
      </c>
      <c r="M23" s="35">
        <v>2.9340000000000002</v>
      </c>
      <c r="N23" s="35">
        <v>22.616</v>
      </c>
      <c r="O23" s="24">
        <f t="shared" si="2"/>
        <v>2.980944</v>
      </c>
      <c r="P23" s="25">
        <f t="shared" si="3"/>
        <v>22.4693</v>
      </c>
      <c r="Q23" s="25">
        <f t="shared" si="6"/>
        <v>21.63336269471526</v>
      </c>
      <c r="R23" s="33">
        <v>19.634</v>
      </c>
      <c r="S23" s="35">
        <v>-0.26900000000000002</v>
      </c>
      <c r="T23" s="33">
        <v>-0.16200000000000001</v>
      </c>
      <c r="U23" s="35">
        <v>0.3871</v>
      </c>
      <c r="V23" s="33">
        <f t="shared" si="7"/>
        <v>0.83593730528474075</v>
      </c>
    </row>
    <row r="24" spans="1:22" ht="15.75" thickBot="1" x14ac:dyDescent="0.3">
      <c r="A24" s="17"/>
      <c r="B24" s="35">
        <v>-0.32300000000000001</v>
      </c>
      <c r="C24" s="35">
        <v>2.7330000000000001</v>
      </c>
      <c r="D24" s="35">
        <v>-21.2</v>
      </c>
      <c r="E24" s="22">
        <f t="shared" si="8"/>
        <v>2.7767280000000003</v>
      </c>
      <c r="F24" s="23">
        <f t="shared" si="1"/>
        <v>20.876999999999999</v>
      </c>
      <c r="G24" s="23">
        <f t="shared" si="4"/>
        <v>17.220766292319272</v>
      </c>
      <c r="H24" s="35">
        <v>18.212</v>
      </c>
      <c r="I24" s="33">
        <v>-0.44700000000000001</v>
      </c>
      <c r="J24" s="33">
        <v>2.1000000000000001E-2</v>
      </c>
      <c r="K24" s="33">
        <v>0.30630000000000002</v>
      </c>
      <c r="L24" s="33">
        <f t="shared" si="5"/>
        <v>3.6562337076807281</v>
      </c>
      <c r="M24" s="35">
        <v>2.7330000000000001</v>
      </c>
      <c r="N24" s="35">
        <v>22.882999999999999</v>
      </c>
      <c r="O24" s="24">
        <f t="shared" si="2"/>
        <v>2.7767280000000003</v>
      </c>
      <c r="P24" s="25">
        <f t="shared" si="3"/>
        <v>23.206</v>
      </c>
      <c r="Q24" s="25">
        <f t="shared" si="6"/>
        <v>22.323187729342195</v>
      </c>
      <c r="R24" s="33">
        <v>19.786999999999999</v>
      </c>
      <c r="S24" s="35">
        <v>-0.27900000000000003</v>
      </c>
      <c r="T24" s="33">
        <v>-0.16600000000000001</v>
      </c>
      <c r="U24" s="35">
        <v>0.40339999999999998</v>
      </c>
      <c r="V24" s="33">
        <f t="shared" si="7"/>
        <v>0.88281227065780565</v>
      </c>
    </row>
    <row r="25" spans="1:22" ht="15.75" thickBot="1" x14ac:dyDescent="0.3">
      <c r="A25" s="17"/>
      <c r="B25" s="35">
        <v>-0.1401</v>
      </c>
      <c r="C25" s="35">
        <v>3.109</v>
      </c>
      <c r="D25" s="35">
        <v>-23.542000000000002</v>
      </c>
      <c r="E25" s="22">
        <f t="shared" si="8"/>
        <v>3.158744</v>
      </c>
      <c r="F25" s="23">
        <f t="shared" si="1"/>
        <v>23.401900000000001</v>
      </c>
      <c r="G25" s="23">
        <f t="shared" si="4"/>
        <v>19.659729968343669</v>
      </c>
      <c r="H25" s="35">
        <v>20.268000000000001</v>
      </c>
      <c r="I25" s="33">
        <v>-0.45600000000000002</v>
      </c>
      <c r="J25" s="33">
        <v>2.3E-2</v>
      </c>
      <c r="K25" s="33">
        <v>0.36299999999999999</v>
      </c>
      <c r="L25" s="33">
        <f t="shared" si="5"/>
        <v>3.7421700316563342</v>
      </c>
      <c r="M25" s="35">
        <v>3.1019999999999999</v>
      </c>
      <c r="N25" s="35">
        <v>27.643999999999998</v>
      </c>
      <c r="O25" s="24">
        <f t="shared" si="2"/>
        <v>3.1516319999999998</v>
      </c>
      <c r="P25" s="25">
        <f t="shared" si="3"/>
        <v>27.784099999999999</v>
      </c>
      <c r="Q25" s="25">
        <f t="shared" si="6"/>
        <v>26.870037754569402</v>
      </c>
      <c r="R25" s="33">
        <v>23.922999999999998</v>
      </c>
      <c r="S25" s="35">
        <v>-0.28599999999999998</v>
      </c>
      <c r="T25" s="33">
        <v>-0.16900000000000001</v>
      </c>
      <c r="U25" s="35">
        <v>0.50139999999999996</v>
      </c>
      <c r="V25" s="33">
        <f t="shared" si="7"/>
        <v>0.91406224543059689</v>
      </c>
    </row>
    <row r="26" spans="1:22" ht="15.75" thickBot="1" x14ac:dyDescent="0.3">
      <c r="A26" s="17"/>
      <c r="B26" s="35">
        <v>-0.496</v>
      </c>
      <c r="C26" s="35">
        <v>2.8780000000000001</v>
      </c>
      <c r="D26" s="35">
        <v>-23.849</v>
      </c>
      <c r="E26" s="22">
        <f t="shared" si="8"/>
        <v>2.924048</v>
      </c>
      <c r="F26" s="23">
        <f t="shared" si="1"/>
        <v>23.353000000000002</v>
      </c>
      <c r="G26" s="23">
        <f t="shared" si="4"/>
        <v>19.56395563302712</v>
      </c>
      <c r="H26" s="35">
        <v>20.506</v>
      </c>
      <c r="I26" s="33">
        <v>-0.46500000000000002</v>
      </c>
      <c r="J26" s="33">
        <v>0.02</v>
      </c>
      <c r="K26" s="33">
        <v>0.36199999999999999</v>
      </c>
      <c r="L26" s="33">
        <f t="shared" si="5"/>
        <v>3.7890443669728811</v>
      </c>
      <c r="M26" s="35">
        <v>2.875</v>
      </c>
      <c r="N26" s="35">
        <v>27.920999999999999</v>
      </c>
      <c r="O26" s="24">
        <f t="shared" si="2"/>
        <v>2.9210000000000003</v>
      </c>
      <c r="P26" s="25">
        <f t="shared" si="3"/>
        <v>28.416999999999998</v>
      </c>
      <c r="Q26" s="25">
        <f t="shared" si="6"/>
        <v>27.573250200225743</v>
      </c>
      <c r="R26" s="33">
        <v>24.071000000000002</v>
      </c>
      <c r="S26" s="35">
        <v>-0.28399999999999997</v>
      </c>
      <c r="T26" s="33">
        <v>-0.17599999999999999</v>
      </c>
      <c r="U26" s="35">
        <v>0.51629999999999998</v>
      </c>
      <c r="V26" s="33">
        <f t="shared" si="7"/>
        <v>0.84374979977425535</v>
      </c>
    </row>
    <row r="27" spans="1:22" ht="15.75" thickBot="1" x14ac:dyDescent="0.3">
      <c r="A27" s="17"/>
      <c r="B27" s="35">
        <v>-0.28939999999999999</v>
      </c>
      <c r="C27" s="35">
        <v>2.7919999999999998</v>
      </c>
      <c r="D27" s="35">
        <v>-24.100999999999999</v>
      </c>
      <c r="E27" s="22">
        <f t="shared" si="8"/>
        <v>2.8366719999999996</v>
      </c>
      <c r="F27" s="23">
        <f t="shared" si="1"/>
        <v>23.811599999999999</v>
      </c>
      <c r="G27" s="23">
        <f t="shared" si="4"/>
        <v>20.053805188067457</v>
      </c>
      <c r="H27" s="35">
        <v>20.61</v>
      </c>
      <c r="I27" s="33">
        <v>-0.497</v>
      </c>
      <c r="J27" s="33">
        <v>-1.6E-2</v>
      </c>
      <c r="K27" s="33">
        <v>0.37</v>
      </c>
      <c r="L27" s="33">
        <f t="shared" si="5"/>
        <v>3.7577948119325431</v>
      </c>
      <c r="M27" s="35">
        <v>2.7959999999999998</v>
      </c>
      <c r="N27" s="35">
        <v>29.17</v>
      </c>
      <c r="O27" s="24">
        <f t="shared" si="2"/>
        <v>2.8407359999999997</v>
      </c>
      <c r="P27" s="25">
        <f t="shared" si="3"/>
        <v>29.459400000000002</v>
      </c>
      <c r="Q27" s="25">
        <f t="shared" si="6"/>
        <v>28.537525261152773</v>
      </c>
      <c r="R27" s="33">
        <v>24.922000000000001</v>
      </c>
      <c r="S27" s="35">
        <v>-0.33200000000000002</v>
      </c>
      <c r="T27" s="33">
        <v>-0.214</v>
      </c>
      <c r="U27" s="35">
        <v>0.53110000000000002</v>
      </c>
      <c r="V27" s="33">
        <f t="shared" si="7"/>
        <v>0.92187473884723004</v>
      </c>
    </row>
    <row r="28" spans="1:22" ht="15.75" thickBot="1" x14ac:dyDescent="0.3">
      <c r="A28" s="17"/>
      <c r="B28" s="35">
        <v>1.736</v>
      </c>
      <c r="C28" s="35">
        <v>3.2360000000000002</v>
      </c>
      <c r="D28" s="35">
        <v>-28.844000000000001</v>
      </c>
      <c r="E28" s="22">
        <f t="shared" si="8"/>
        <v>3.2877760000000005</v>
      </c>
      <c r="F28" s="23">
        <f t="shared" si="1"/>
        <v>30.580000000000002</v>
      </c>
      <c r="G28" s="23">
        <f t="shared" si="4"/>
        <v>26.650332727805434</v>
      </c>
      <c r="H28" s="35">
        <v>24.530999999999999</v>
      </c>
      <c r="I28" s="33">
        <v>-0.52</v>
      </c>
      <c r="J28" s="33">
        <v>-1.7000000000000001E-2</v>
      </c>
      <c r="K28" s="33">
        <v>0.52429999999999999</v>
      </c>
      <c r="L28" s="33">
        <f t="shared" si="5"/>
        <v>3.9296672721945676</v>
      </c>
      <c r="M28" s="35">
        <v>3.2370000000000001</v>
      </c>
      <c r="N28" s="35">
        <v>36.212899999999998</v>
      </c>
      <c r="O28" s="24">
        <f t="shared" si="2"/>
        <v>3.2887919999999999</v>
      </c>
      <c r="P28" s="25">
        <f t="shared" si="3"/>
        <v>34.476900000000001</v>
      </c>
      <c r="Q28" s="25">
        <f t="shared" si="6"/>
        <v>33.43002538243968</v>
      </c>
      <c r="R28" s="33">
        <v>31.061</v>
      </c>
      <c r="S28" s="35">
        <v>-0.34599999999999997</v>
      </c>
      <c r="T28" s="33">
        <v>-0.21199999999999999</v>
      </c>
      <c r="U28" s="35">
        <v>0.64019999999999999</v>
      </c>
      <c r="V28" s="33">
        <f t="shared" si="7"/>
        <v>1.0468746175603201</v>
      </c>
    </row>
    <row r="29" spans="1:22" ht="15.75" thickBot="1" x14ac:dyDescent="0.3">
      <c r="A29" s="17"/>
      <c r="B29" s="35">
        <v>1.716</v>
      </c>
      <c r="C29" s="35">
        <v>2.9689999999999999</v>
      </c>
      <c r="D29" s="35">
        <v>-29.286000000000001</v>
      </c>
      <c r="E29" s="22">
        <f t="shared" si="8"/>
        <v>3.0165039999999999</v>
      </c>
      <c r="F29" s="23">
        <f t="shared" si="1"/>
        <v>31.002000000000002</v>
      </c>
      <c r="G29" s="23">
        <f t="shared" si="4"/>
        <v>27.111394630570462</v>
      </c>
      <c r="H29" s="35">
        <v>24.855</v>
      </c>
      <c r="I29" s="33">
        <v>-0.51900000000000002</v>
      </c>
      <c r="J29" s="33">
        <v>-2.1000000000000001E-2</v>
      </c>
      <c r="K29" s="33">
        <v>0.53590000000000004</v>
      </c>
      <c r="L29" s="33">
        <f t="shared" si="5"/>
        <v>3.8906053694295393</v>
      </c>
      <c r="M29" s="35">
        <v>2.9750000000000001</v>
      </c>
      <c r="N29" s="35">
        <v>36.483400000000003</v>
      </c>
      <c r="O29" s="24">
        <f t="shared" si="2"/>
        <v>3.0226000000000002</v>
      </c>
      <c r="P29" s="25">
        <f t="shared" si="3"/>
        <v>34.767400000000002</v>
      </c>
      <c r="Q29" s="25">
        <f t="shared" si="6"/>
        <v>33.704900399820694</v>
      </c>
      <c r="R29" s="33">
        <v>31.201000000000001</v>
      </c>
      <c r="S29" s="35">
        <v>-0.35199999999999998</v>
      </c>
      <c r="T29" s="33">
        <v>-0.216</v>
      </c>
      <c r="U29" s="35">
        <v>0.64890000000000003</v>
      </c>
      <c r="V29" s="33">
        <f t="shared" si="7"/>
        <v>1.062499600179307</v>
      </c>
    </row>
    <row r="30" spans="1:22" ht="15.75" thickBot="1" x14ac:dyDescent="0.3">
      <c r="A30" s="17"/>
      <c r="B30" s="35">
        <v>1.7450000000000001</v>
      </c>
      <c r="C30" s="35">
        <v>2.839</v>
      </c>
      <c r="D30" s="35">
        <v>-29.352</v>
      </c>
      <c r="E30" s="22">
        <f t="shared" si="8"/>
        <v>2.8844240000000001</v>
      </c>
      <c r="F30" s="23">
        <f t="shared" si="1"/>
        <v>31.097000000000001</v>
      </c>
      <c r="G30" s="23">
        <f t="shared" si="4"/>
        <v>27.159520348687664</v>
      </c>
      <c r="H30" s="35">
        <v>24.876000000000001</v>
      </c>
      <c r="I30" s="33">
        <v>-0.52700000000000002</v>
      </c>
      <c r="J30" s="33">
        <v>-2.3E-2</v>
      </c>
      <c r="K30" s="33">
        <v>0.5383</v>
      </c>
      <c r="L30" s="33">
        <f t="shared" si="5"/>
        <v>3.9374796513123371</v>
      </c>
      <c r="M30" s="35">
        <v>2.8519999999999999</v>
      </c>
      <c r="N30" s="35">
        <v>36.5687</v>
      </c>
      <c r="O30" s="24">
        <f t="shared" si="2"/>
        <v>2.8976319999999998</v>
      </c>
      <c r="P30" s="25">
        <f t="shared" si="3"/>
        <v>34.823700000000002</v>
      </c>
      <c r="Q30" s="25">
        <f t="shared" si="6"/>
        <v>33.792450365569835</v>
      </c>
      <c r="R30" s="33">
        <v>31.213999999999999</v>
      </c>
      <c r="S30" s="35">
        <v>-0.36299999999999999</v>
      </c>
      <c r="T30" s="33">
        <v>-0.23100000000000001</v>
      </c>
      <c r="U30" s="35">
        <v>0.64929999999999999</v>
      </c>
      <c r="V30" s="33">
        <f t="shared" si="7"/>
        <v>1.0312496344301647</v>
      </c>
    </row>
    <row r="31" spans="1:22" ht="15.75" thickBot="1" x14ac:dyDescent="0.3">
      <c r="A31" s="17"/>
      <c r="B31" s="35">
        <v>-4.9287999999999998</v>
      </c>
      <c r="C31" s="35">
        <v>8.6999999999999994E-2</v>
      </c>
      <c r="D31" s="35">
        <v>-16.095099999999999</v>
      </c>
      <c r="E31" s="22">
        <f t="shared" si="8"/>
        <v>8.8391999999999998E-2</v>
      </c>
      <c r="F31" s="23">
        <f t="shared" si="1"/>
        <v>11.1663</v>
      </c>
      <c r="G31" s="23">
        <f t="shared" si="4"/>
        <v>7.791312814365547</v>
      </c>
      <c r="H31" s="35">
        <v>13.750999999999999</v>
      </c>
      <c r="I31" s="33">
        <v>-0.48399999999999999</v>
      </c>
      <c r="J31" s="33">
        <v>-5.1999999999999998E-2</v>
      </c>
      <c r="K31" s="33">
        <v>7.3599999999999999E-2</v>
      </c>
      <c r="L31" s="33">
        <f t="shared" si="5"/>
        <v>3.3749871856344531</v>
      </c>
      <c r="M31" s="35">
        <v>0.14199999999999999</v>
      </c>
      <c r="N31" s="35">
        <v>5.55</v>
      </c>
      <c r="O31" s="24">
        <f t="shared" si="2"/>
        <v>0.14427199999999998</v>
      </c>
      <c r="P31" s="25">
        <f t="shared" si="3"/>
        <v>10.4788</v>
      </c>
      <c r="Q31" s="25">
        <f t="shared" si="6"/>
        <v>10.119425015471139</v>
      </c>
      <c r="R31" s="33">
        <v>3.956</v>
      </c>
      <c r="S31" s="35">
        <v>-0.317</v>
      </c>
      <c r="T31" s="33">
        <v>-0.27100000000000002</v>
      </c>
      <c r="U31" s="35">
        <v>0.15770000000000001</v>
      </c>
      <c r="V31" s="33">
        <f t="shared" si="7"/>
        <v>0.35937498452886052</v>
      </c>
    </row>
    <row r="32" spans="1:22" ht="15.75" thickBot="1" x14ac:dyDescent="0.3">
      <c r="A32" s="17"/>
      <c r="B32" s="35">
        <v>-4.1863000000000001</v>
      </c>
      <c r="C32" s="35">
        <v>9.9000000000000005E-2</v>
      </c>
      <c r="D32" s="35">
        <v>-14.692</v>
      </c>
      <c r="E32" s="22">
        <f t="shared" si="8"/>
        <v>0.10058400000000001</v>
      </c>
      <c r="F32" s="23">
        <f t="shared" si="1"/>
        <v>10.505700000000001</v>
      </c>
      <c r="G32" s="23">
        <f t="shared" si="4"/>
        <v>7.0525887250058208</v>
      </c>
      <c r="H32" s="35">
        <v>12.561999999999999</v>
      </c>
      <c r="I32" s="35">
        <v>-0.49299999999999999</v>
      </c>
      <c r="J32" s="35">
        <v>-5.0999999999999997E-2</v>
      </c>
      <c r="K32" s="33">
        <v>5.8000000000000003E-2</v>
      </c>
      <c r="L32" s="33">
        <f t="shared" si="5"/>
        <v>3.4531112749941806</v>
      </c>
      <c r="M32" s="35">
        <v>0.155</v>
      </c>
      <c r="N32" s="35">
        <v>5.431</v>
      </c>
      <c r="O32" s="24">
        <f t="shared" si="2"/>
        <v>0.15748000000000001</v>
      </c>
      <c r="P32" s="25">
        <f t="shared" si="3"/>
        <v>9.6173000000000002</v>
      </c>
      <c r="Q32" s="25">
        <f t="shared" si="6"/>
        <v>9.242300017578124</v>
      </c>
      <c r="R32" s="33">
        <v>3.9540000000000002</v>
      </c>
      <c r="S32" s="35">
        <v>-0.317</v>
      </c>
      <c r="T32" s="33">
        <v>-0.26900000000000002</v>
      </c>
      <c r="U32" s="35">
        <v>0.14099999999999999</v>
      </c>
      <c r="V32" s="33">
        <f t="shared" si="7"/>
        <v>0.37499998242187638</v>
      </c>
    </row>
    <row r="33" spans="1:22" ht="15.75" thickBot="1" x14ac:dyDescent="0.3">
      <c r="A33" s="17"/>
      <c r="B33" s="35">
        <v>-0.23699999999999999</v>
      </c>
      <c r="C33" s="35">
        <v>3.1829999999999998</v>
      </c>
      <c r="D33" s="35">
        <v>-34.690600000000003</v>
      </c>
      <c r="E33" s="22">
        <f t="shared" si="8"/>
        <v>3.2339279999999997</v>
      </c>
      <c r="F33" s="23">
        <f t="shared" si="1"/>
        <v>34.453600000000002</v>
      </c>
      <c r="G33" s="23">
        <f t="shared" si="4"/>
        <v>30.523932727805434</v>
      </c>
      <c r="H33" s="35">
        <v>29.506</v>
      </c>
      <c r="I33" s="33">
        <v>-0.54600000000000004</v>
      </c>
      <c r="J33" s="33">
        <v>-4.2999999999999997E-2</v>
      </c>
      <c r="K33" s="33">
        <v>0.61719999999999997</v>
      </c>
      <c r="L33" s="33">
        <f t="shared" si="5"/>
        <v>3.9296672721945676</v>
      </c>
      <c r="M33" s="35">
        <v>3.1720000000000002</v>
      </c>
      <c r="N33" s="35">
        <v>42.811</v>
      </c>
      <c r="O33" s="24">
        <f t="shared" si="2"/>
        <v>3.2227520000000003</v>
      </c>
      <c r="P33" s="25">
        <f t="shared" si="3"/>
        <v>43.048000000000002</v>
      </c>
      <c r="Q33" s="25">
        <f t="shared" si="6"/>
        <v>42.008937873941342</v>
      </c>
      <c r="R33" s="33">
        <v>36.564</v>
      </c>
      <c r="S33" s="35">
        <v>-0.378</v>
      </c>
      <c r="T33" s="33">
        <v>-0.245</v>
      </c>
      <c r="U33" s="35">
        <v>0.83530000000000004</v>
      </c>
      <c r="V33" s="33">
        <f t="shared" si="7"/>
        <v>1.0390621260586619</v>
      </c>
    </row>
    <row r="34" spans="1:22" ht="15.75" thickBot="1" x14ac:dyDescent="0.3">
      <c r="A34" s="36"/>
      <c r="B34" s="37">
        <v>-1.343</v>
      </c>
      <c r="C34" s="37">
        <v>2.8820000000000001</v>
      </c>
      <c r="D34" s="37">
        <v>-35.014899999999997</v>
      </c>
      <c r="E34" s="38">
        <f t="shared" si="8"/>
        <v>2.928112</v>
      </c>
      <c r="F34" s="39">
        <f t="shared" si="1"/>
        <v>33.671899999999994</v>
      </c>
      <c r="G34" s="23">
        <f t="shared" si="4"/>
        <v>29.718795591894981</v>
      </c>
      <c r="H34" s="37">
        <v>29.783999999999999</v>
      </c>
      <c r="I34" s="40">
        <v>-0.54800000000000004</v>
      </c>
      <c r="J34" s="40">
        <v>-4.2000000000000003E-2</v>
      </c>
      <c r="K34" s="40">
        <v>0.60009999999999997</v>
      </c>
      <c r="L34" s="33">
        <f t="shared" si="5"/>
        <v>3.9531044081050122</v>
      </c>
      <c r="M34" s="37">
        <v>2.8820000000000001</v>
      </c>
      <c r="N34" s="37">
        <v>43.19</v>
      </c>
      <c r="O34" s="41">
        <f t="shared" si="2"/>
        <v>2.928112</v>
      </c>
      <c r="P34" s="42">
        <f t="shared" si="3"/>
        <v>44.533000000000001</v>
      </c>
      <c r="Q34" s="25">
        <f t="shared" si="6"/>
        <v>43.501750365569833</v>
      </c>
      <c r="R34" s="40">
        <v>36.758000000000003</v>
      </c>
      <c r="S34" s="37">
        <v>-0.378</v>
      </c>
      <c r="T34" s="33">
        <v>-0.246</v>
      </c>
      <c r="U34" s="37">
        <v>0.86829999999999996</v>
      </c>
      <c r="V34" s="33">
        <f t="shared" si="7"/>
        <v>1.0312496344301649</v>
      </c>
    </row>
    <row r="35" spans="1:22" ht="15.75" thickBot="1" x14ac:dyDescent="0.3">
      <c r="A35" s="17"/>
      <c r="B35" s="35">
        <v>-0.12</v>
      </c>
      <c r="C35" s="35">
        <v>3.2789999999999999</v>
      </c>
      <c r="D35" s="35">
        <v>-37.242600000000003</v>
      </c>
      <c r="E35" s="22">
        <f t="shared" si="8"/>
        <v>3.331464</v>
      </c>
      <c r="F35" s="23">
        <f t="shared" si="1"/>
        <v>37.122600000000006</v>
      </c>
      <c r="G35" s="23">
        <f t="shared" si="4"/>
        <v>33.138246084107799</v>
      </c>
      <c r="H35" s="35">
        <v>31.538</v>
      </c>
      <c r="I35" s="35">
        <v>-0.55600000000000005</v>
      </c>
      <c r="J35" s="35">
        <v>-4.5999999999999999E-2</v>
      </c>
      <c r="K35" s="35">
        <v>0.67800000000000005</v>
      </c>
      <c r="L35" s="33">
        <f t="shared" si="5"/>
        <v>3.9843539158922043</v>
      </c>
      <c r="M35" s="35">
        <v>3.278</v>
      </c>
      <c r="N35" s="35">
        <v>50.41</v>
      </c>
      <c r="O35" s="24">
        <f t="shared" si="2"/>
        <v>3.3304480000000001</v>
      </c>
      <c r="P35" s="25">
        <f t="shared" si="3"/>
        <v>50.529999999999994</v>
      </c>
      <c r="Q35" s="25">
        <f t="shared" si="6"/>
        <v>49.475312891065805</v>
      </c>
      <c r="R35" s="35">
        <v>42.966999999999999</v>
      </c>
      <c r="S35" s="35">
        <v>-0.38500000000000001</v>
      </c>
      <c r="T35" s="33">
        <v>-0.25</v>
      </c>
      <c r="U35" s="35">
        <v>0.99870000000000003</v>
      </c>
      <c r="V35" s="33">
        <f t="shared" si="7"/>
        <v>1.0546871089341867</v>
      </c>
    </row>
    <row r="36" spans="1:22" ht="15.75" thickBot="1" x14ac:dyDescent="0.3">
      <c r="A36" s="17"/>
      <c r="B36" s="35">
        <v>0</v>
      </c>
      <c r="C36" s="35">
        <v>3.2930000000000001</v>
      </c>
      <c r="D36" s="35">
        <v>-38.6462</v>
      </c>
      <c r="E36" s="22">
        <f t="shared" si="8"/>
        <v>3.345688</v>
      </c>
      <c r="F36" s="23">
        <f t="shared" si="1"/>
        <v>38.6462</v>
      </c>
      <c r="G36" s="23">
        <f t="shared" si="4"/>
        <v>34.677470837032487</v>
      </c>
      <c r="H36" s="35">
        <v>32.710999999999999</v>
      </c>
      <c r="I36" s="35">
        <v>-0.55500000000000005</v>
      </c>
      <c r="J36" s="35">
        <v>-4.7E-2</v>
      </c>
      <c r="K36" s="35">
        <v>0.71099999999999997</v>
      </c>
      <c r="L36" s="33">
        <f t="shared" si="5"/>
        <v>3.9687291629675108</v>
      </c>
      <c r="M36" s="35">
        <v>3.29</v>
      </c>
      <c r="N36" s="35">
        <v>52.99</v>
      </c>
      <c r="O36" s="24">
        <f t="shared" si="2"/>
        <v>3.3426400000000003</v>
      </c>
      <c r="P36" s="25">
        <f t="shared" si="3"/>
        <v>52.99</v>
      </c>
      <c r="Q36" s="25">
        <f t="shared" si="6"/>
        <v>51.911875417720502</v>
      </c>
      <c r="R36" s="35">
        <v>45.156999999999996</v>
      </c>
      <c r="S36" s="35">
        <v>-0.38800000000000001</v>
      </c>
      <c r="T36" s="33">
        <v>-0.25</v>
      </c>
      <c r="U36" s="35">
        <v>1.0539000000000001</v>
      </c>
      <c r="V36" s="33">
        <f t="shared" si="7"/>
        <v>1.0781245822794967</v>
      </c>
    </row>
    <row r="37" spans="1:22" ht="15.75" thickBot="1" x14ac:dyDescent="0.3">
      <c r="A37" s="17"/>
      <c r="B37" s="35">
        <v>1.909</v>
      </c>
      <c r="C37" s="35">
        <v>3.3620000000000001</v>
      </c>
      <c r="D37" s="35">
        <v>-42.761000000000003</v>
      </c>
      <c r="E37" s="22">
        <f t="shared" si="8"/>
        <v>3.4157920000000002</v>
      </c>
      <c r="F37" s="23">
        <f t="shared" si="1"/>
        <v>44.67</v>
      </c>
      <c r="G37" s="23">
        <f t="shared" si="4"/>
        <v>40.615334720131557</v>
      </c>
      <c r="H37" s="35">
        <v>35.970999999999997</v>
      </c>
      <c r="I37" s="35">
        <v>-0.56699999999999995</v>
      </c>
      <c r="J37" s="35">
        <v>-4.8000000000000001E-2</v>
      </c>
      <c r="K37" s="35">
        <v>0.85199999999999998</v>
      </c>
      <c r="L37" s="33">
        <f t="shared" si="5"/>
        <v>4.0546652798684422</v>
      </c>
      <c r="M37" s="35">
        <v>3.3759999999999999</v>
      </c>
      <c r="N37" s="35">
        <v>59.85</v>
      </c>
      <c r="O37" s="24">
        <f t="shared" si="2"/>
        <v>3.4300159999999997</v>
      </c>
      <c r="P37" s="25">
        <f t="shared" si="3"/>
        <v>57.941000000000003</v>
      </c>
      <c r="Q37" s="25">
        <f t="shared" si="6"/>
        <v>56.831625455107037</v>
      </c>
      <c r="R37" s="35">
        <v>51.122</v>
      </c>
      <c r="S37" s="35">
        <v>-0.39500000000000002</v>
      </c>
      <c r="T37" s="33">
        <v>-0.253</v>
      </c>
      <c r="U37" s="35">
        <v>1.1679999999999999</v>
      </c>
      <c r="V37" s="33">
        <f t="shared" si="7"/>
        <v>1.1093745448929651</v>
      </c>
    </row>
    <row r="38" spans="1:22" ht="15.75" thickBot="1" x14ac:dyDescent="0.3">
      <c r="A38" s="17"/>
      <c r="B38" s="35">
        <v>6.5880000000000001</v>
      </c>
      <c r="C38" s="35">
        <v>3.371</v>
      </c>
      <c r="D38" s="35">
        <v>-47.63</v>
      </c>
      <c r="E38" s="43">
        <f t="shared" si="8"/>
        <v>3.4249360000000002</v>
      </c>
      <c r="F38" s="43">
        <f t="shared" si="1"/>
        <v>54.218000000000004</v>
      </c>
      <c r="G38" s="43">
        <f t="shared" si="4"/>
        <v>50.14770997800116</v>
      </c>
      <c r="H38" s="35">
        <v>39.670999999999999</v>
      </c>
      <c r="I38" s="35">
        <v>-0.56000000000000005</v>
      </c>
      <c r="J38" s="35">
        <v>-3.9E-2</v>
      </c>
      <c r="K38" s="35">
        <v>1.0747</v>
      </c>
      <c r="L38" s="33">
        <f t="shared" si="5"/>
        <v>4.0702900219988463</v>
      </c>
      <c r="M38" s="35">
        <v>3.3860000000000001</v>
      </c>
      <c r="N38" s="35">
        <v>66.242999999999995</v>
      </c>
      <c r="O38" s="43">
        <f t="shared" si="2"/>
        <v>3.4401760000000001</v>
      </c>
      <c r="P38" s="43">
        <f t="shared" si="3"/>
        <v>59.654999999999994</v>
      </c>
      <c r="Q38" s="43">
        <f t="shared" si="6"/>
        <v>58.506563004894325</v>
      </c>
      <c r="R38" s="35">
        <v>56.517000000000003</v>
      </c>
      <c r="S38" s="35">
        <v>-0.39600000000000002</v>
      </c>
      <c r="T38" s="33">
        <v>-0.249</v>
      </c>
      <c r="U38" s="35">
        <v>1.2060999999999999</v>
      </c>
      <c r="V38" s="33">
        <f t="shared" si="7"/>
        <v>1.1484369951056663</v>
      </c>
    </row>
    <row r="39" spans="1:22" ht="15.75" thickBot="1" x14ac:dyDescent="0.3">
      <c r="A39" s="17"/>
      <c r="B39" s="35">
        <v>7.4820000000000002</v>
      </c>
      <c r="C39" s="35">
        <v>3.117</v>
      </c>
      <c r="D39" s="35">
        <v>-48.161000000000001</v>
      </c>
      <c r="E39" s="22">
        <f t="shared" si="8"/>
        <v>3.1668720000000001</v>
      </c>
      <c r="F39" s="23">
        <f t="shared" si="1"/>
        <v>55.643000000000001</v>
      </c>
      <c r="G39" s="23">
        <f t="shared" si="4"/>
        <v>51.611771837036834</v>
      </c>
      <c r="H39" s="35">
        <v>39.97</v>
      </c>
      <c r="I39" s="35">
        <v>-0.55900000000000005</v>
      </c>
      <c r="J39" s="35">
        <v>-4.2999999999999997E-2</v>
      </c>
      <c r="K39" s="35">
        <v>1.1089</v>
      </c>
      <c r="L39" s="33">
        <f t="shared" si="5"/>
        <v>4.0312281629631679</v>
      </c>
      <c r="M39" s="35">
        <v>3.133</v>
      </c>
      <c r="N39" s="35">
        <v>66.326999999999998</v>
      </c>
      <c r="O39" s="24">
        <f t="shared" si="2"/>
        <v>3.183128</v>
      </c>
      <c r="P39" s="25">
        <f t="shared" si="3"/>
        <v>58.844999999999999</v>
      </c>
      <c r="Q39" s="25">
        <f t="shared" si="6"/>
        <v>57.727812964789834</v>
      </c>
      <c r="R39" s="35">
        <v>56.59</v>
      </c>
      <c r="S39" s="35">
        <v>-0.39700000000000002</v>
      </c>
      <c r="T39" s="33">
        <v>-0.254</v>
      </c>
      <c r="U39" s="35">
        <v>1.1934</v>
      </c>
      <c r="V39" s="33">
        <f t="shared" si="7"/>
        <v>1.1171870352101629</v>
      </c>
    </row>
    <row r="40" spans="1:22" ht="15.75" thickBot="1" x14ac:dyDescent="0.3">
      <c r="A40" s="17"/>
      <c r="B40" s="35">
        <v>7.758</v>
      </c>
      <c r="C40" s="35">
        <v>2.9750000000000001</v>
      </c>
      <c r="D40" s="35">
        <v>-48.225999999999999</v>
      </c>
      <c r="E40" s="22">
        <f t="shared" si="8"/>
        <v>3.0226000000000002</v>
      </c>
      <c r="F40" s="23">
        <f t="shared" si="1"/>
        <v>55.984000000000002</v>
      </c>
      <c r="G40" s="23">
        <f t="shared" si="4"/>
        <v>51.859023396245519</v>
      </c>
      <c r="H40" s="35">
        <v>40.018999999999998</v>
      </c>
      <c r="I40" s="35">
        <v>-0.56999999999999995</v>
      </c>
      <c r="J40" s="35">
        <v>-4.2000000000000003E-2</v>
      </c>
      <c r="K40" s="35">
        <v>1.1178999999999999</v>
      </c>
      <c r="L40" s="33">
        <f t="shared" si="5"/>
        <v>4.1249766037544848</v>
      </c>
      <c r="M40" s="35">
        <v>2.992</v>
      </c>
      <c r="N40" s="35">
        <v>66.376000000000005</v>
      </c>
      <c r="O40" s="24">
        <f t="shared" si="2"/>
        <v>3.0398719999999999</v>
      </c>
      <c r="P40" s="25">
        <f t="shared" si="3"/>
        <v>58.618000000000002</v>
      </c>
      <c r="Q40" s="25">
        <f t="shared" si="6"/>
        <v>57.555500399820694</v>
      </c>
      <c r="R40" s="35">
        <v>56.555999999999997</v>
      </c>
      <c r="S40" s="35">
        <v>-0.40100000000000002</v>
      </c>
      <c r="T40" s="33">
        <v>-0.26500000000000001</v>
      </c>
      <c r="U40" s="35">
        <v>1.1882999999999999</v>
      </c>
      <c r="V40" s="33">
        <f t="shared" si="7"/>
        <v>1.0624996001793072</v>
      </c>
    </row>
    <row r="41" spans="1:22" ht="15.75" thickBot="1" x14ac:dyDescent="0.3">
      <c r="A41" s="17"/>
      <c r="B41" s="35">
        <v>-4.6989000000000001</v>
      </c>
      <c r="C41" s="35">
        <v>0.155</v>
      </c>
      <c r="D41" s="35">
        <v>-25.411999999999999</v>
      </c>
      <c r="E41" s="22">
        <f t="shared" si="8"/>
        <v>0.15748000000000001</v>
      </c>
      <c r="F41" s="23">
        <f t="shared" si="1"/>
        <v>20.713099999999997</v>
      </c>
      <c r="G41" s="23">
        <f t="shared" si="4"/>
        <v>17.142802670298099</v>
      </c>
      <c r="H41" s="35">
        <v>21.526</v>
      </c>
      <c r="I41" s="35">
        <v>-0.53100000000000003</v>
      </c>
      <c r="J41" s="35">
        <v>-7.3999999999999996E-2</v>
      </c>
      <c r="K41" s="35">
        <v>0.29110000000000003</v>
      </c>
      <c r="L41" s="33">
        <f t="shared" si="5"/>
        <v>3.5702973297018969</v>
      </c>
      <c r="M41" s="35">
        <v>0.20799999999999999</v>
      </c>
      <c r="N41" s="35">
        <v>16.3644</v>
      </c>
      <c r="O41" s="24">
        <f t="shared" si="2"/>
        <v>0.21132799999999999</v>
      </c>
      <c r="P41" s="25">
        <f t="shared" si="3"/>
        <v>21.063299999999998</v>
      </c>
      <c r="Q41" s="25">
        <f t="shared" si="6"/>
        <v>20.586737536077653</v>
      </c>
      <c r="R41" s="35">
        <v>13.151999999999999</v>
      </c>
      <c r="S41" s="35">
        <v>-0.35799999999999998</v>
      </c>
      <c r="T41" s="33">
        <v>-0.29699999999999999</v>
      </c>
      <c r="U41" s="35">
        <v>0.37440000000000001</v>
      </c>
      <c r="V41" s="33">
        <f t="shared" si="7"/>
        <v>0.47656246392234658</v>
      </c>
    </row>
    <row r="42" spans="1:22" ht="15.75" thickBot="1" x14ac:dyDescent="0.3">
      <c r="A42" s="17"/>
      <c r="B42" s="35">
        <v>-3.855</v>
      </c>
      <c r="C42" s="35">
        <v>0.188</v>
      </c>
      <c r="D42" s="35">
        <v>-23.856999999999999</v>
      </c>
      <c r="E42" s="22">
        <f t="shared" si="8"/>
        <v>0.19100800000000001</v>
      </c>
      <c r="F42" s="23">
        <f t="shared" si="1"/>
        <v>20.001999999999999</v>
      </c>
      <c r="G42" s="23">
        <f t="shared" si="4"/>
        <v>16.48638948382127</v>
      </c>
      <c r="H42" s="35">
        <v>20.125</v>
      </c>
      <c r="I42" s="35">
        <v>-0.52700000000000002</v>
      </c>
      <c r="J42" s="35">
        <v>-7.6999999999999999E-2</v>
      </c>
      <c r="K42" s="35">
        <v>0.27289999999999998</v>
      </c>
      <c r="L42" s="33">
        <f t="shared" si="5"/>
        <v>3.5156105161787283</v>
      </c>
      <c r="M42" s="35">
        <v>0.23599999999999999</v>
      </c>
      <c r="N42" s="35">
        <v>16.104199999999999</v>
      </c>
      <c r="O42" s="24">
        <f t="shared" si="2"/>
        <v>0.23977599999999999</v>
      </c>
      <c r="P42" s="25">
        <f t="shared" si="3"/>
        <v>19.959199999999999</v>
      </c>
      <c r="Q42" s="25">
        <f t="shared" si="6"/>
        <v>19.521700027913408</v>
      </c>
      <c r="R42" s="35">
        <v>13.146000000000001</v>
      </c>
      <c r="S42" s="35">
        <v>-0.35499999999999998</v>
      </c>
      <c r="T42" s="33">
        <v>-0.29899999999999999</v>
      </c>
      <c r="U42" s="35">
        <v>0.34949999999999998</v>
      </c>
      <c r="V42" s="33">
        <f t="shared" si="7"/>
        <v>0.43749997208659169</v>
      </c>
    </row>
    <row r="43" spans="1:22" ht="15.75" thickBot="1" x14ac:dyDescent="0.3">
      <c r="A43" s="17"/>
      <c r="B43" s="35">
        <v>-15.348000000000001</v>
      </c>
      <c r="C43" s="35">
        <v>2E-3</v>
      </c>
      <c r="D43" s="35">
        <v>-30.712</v>
      </c>
      <c r="E43" s="22">
        <f t="shared" si="8"/>
        <v>2.032E-3</v>
      </c>
      <c r="F43" s="23">
        <f t="shared" si="1"/>
        <v>15.363999999999999</v>
      </c>
      <c r="G43" s="23">
        <f t="shared" si="4"/>
        <v>11.918701132060711</v>
      </c>
      <c r="H43" s="35">
        <v>26.678000000000001</v>
      </c>
      <c r="I43" s="35">
        <v>-0.52700000000000002</v>
      </c>
      <c r="J43" s="35">
        <v>-8.5999999999999993E-2</v>
      </c>
      <c r="K43" s="35">
        <v>0.16700000000000001</v>
      </c>
      <c r="L43" s="33">
        <f t="shared" si="5"/>
        <v>3.4452988679392869</v>
      </c>
      <c r="M43" s="35">
        <v>2E-3</v>
      </c>
      <c r="N43" s="35">
        <v>0.27060000000000001</v>
      </c>
      <c r="O43" s="24">
        <f t="shared" si="2"/>
        <v>2.032E-3</v>
      </c>
      <c r="P43" s="25">
        <f t="shared" si="3"/>
        <v>15.618600000000001</v>
      </c>
      <c r="Q43" s="25">
        <f t="shared" si="6"/>
        <v>15.290475011775971</v>
      </c>
      <c r="R43" s="35">
        <v>-1.113</v>
      </c>
      <c r="S43" s="35">
        <v>-0.35099999999999998</v>
      </c>
      <c r="T43" s="33">
        <v>-0.309</v>
      </c>
      <c r="U43" s="35">
        <v>0.2535</v>
      </c>
      <c r="V43" s="33">
        <f t="shared" si="7"/>
        <v>0.32812498822403019</v>
      </c>
    </row>
    <row r="44" spans="1:22" x14ac:dyDescent="0.25">
      <c r="A44" s="4" t="s">
        <v>24</v>
      </c>
    </row>
    <row r="46" spans="1:22" x14ac:dyDescent="0.25">
      <c r="B46" s="4" t="s">
        <v>37</v>
      </c>
      <c r="C46"/>
      <c r="D46"/>
      <c r="E46"/>
      <c r="F46"/>
      <c r="G46"/>
      <c r="H46"/>
      <c r="J46"/>
      <c r="K46"/>
    </row>
    <row r="47" spans="1:22" x14ac:dyDescent="0.25">
      <c r="B47" s="4" t="s">
        <v>39</v>
      </c>
      <c r="C47"/>
      <c r="D47"/>
      <c r="E47"/>
      <c r="F47"/>
      <c r="G47"/>
      <c r="H47"/>
      <c r="J47"/>
      <c r="K47"/>
    </row>
    <row r="48" spans="1:22" x14ac:dyDescent="0.25">
      <c r="B48" s="4" t="s">
        <v>38</v>
      </c>
      <c r="C48"/>
      <c r="D48"/>
      <c r="E48"/>
      <c r="F48"/>
      <c r="G48"/>
      <c r="H48"/>
      <c r="J48"/>
      <c r="K48"/>
    </row>
    <row r="50" spans="2:3" x14ac:dyDescent="0.25">
      <c r="B50" s="55" t="s">
        <v>42</v>
      </c>
    </row>
    <row r="51" spans="2:3" x14ac:dyDescent="0.25">
      <c r="C51" t="s">
        <v>40</v>
      </c>
    </row>
    <row r="52" spans="2:3" x14ac:dyDescent="0.25">
      <c r="C52" t="s">
        <v>41</v>
      </c>
    </row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Wmj254_3M16_ST1-1
&amp;R&amp;"-,Bold"Test date: 29th November 2011&amp;"-,Regular"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8"/>
  <sheetViews>
    <sheetView tabSelected="1" workbookViewId="0">
      <selection activeCell="I13" sqref="I13"/>
    </sheetView>
  </sheetViews>
  <sheetFormatPr defaultRowHeight="15" x14ac:dyDescent="0.25"/>
  <sheetData>
    <row r="3" spans="1:7" x14ac:dyDescent="0.25">
      <c r="D3" t="s">
        <v>51</v>
      </c>
    </row>
    <row r="4" spans="1:7" x14ac:dyDescent="0.25">
      <c r="D4" t="s">
        <v>50</v>
      </c>
    </row>
    <row r="6" spans="1:7" x14ac:dyDescent="0.25">
      <c r="D6" t="s">
        <v>29</v>
      </c>
    </row>
    <row r="7" spans="1:7" x14ac:dyDescent="0.25">
      <c r="D7" t="s">
        <v>30</v>
      </c>
    </row>
    <row r="9" spans="1:7" x14ac:dyDescent="0.25">
      <c r="D9" t="s">
        <v>44</v>
      </c>
      <c r="E9" t="s">
        <v>45</v>
      </c>
      <c r="F9" t="s">
        <v>47</v>
      </c>
      <c r="G9" t="s">
        <v>49</v>
      </c>
    </row>
    <row r="10" spans="1:7" x14ac:dyDescent="0.25">
      <c r="D10" t="s">
        <v>43</v>
      </c>
      <c r="E10" t="s">
        <v>46</v>
      </c>
      <c r="F10" t="s">
        <v>48</v>
      </c>
      <c r="G10" t="s">
        <v>48</v>
      </c>
    </row>
    <row r="11" spans="1:7" x14ac:dyDescent="0.25">
      <c r="A11" t="s">
        <v>32</v>
      </c>
    </row>
    <row r="12" spans="1:7" x14ac:dyDescent="0.25">
      <c r="D12" s="56">
        <v>2</v>
      </c>
      <c r="E12" s="56">
        <f>D12*1.016</f>
        <v>2.032</v>
      </c>
      <c r="F12">
        <v>257.2</v>
      </c>
      <c r="G12">
        <v>254.5</v>
      </c>
    </row>
    <row r="13" spans="1:7" x14ac:dyDescent="0.25">
      <c r="D13" s="56">
        <v>2.2999999999999998</v>
      </c>
      <c r="E13" s="56">
        <f t="shared" ref="E13:E18" si="0">D13*1.016</f>
        <v>2.3367999999999998</v>
      </c>
      <c r="F13">
        <v>257.89999999999998</v>
      </c>
      <c r="G13">
        <v>254.2</v>
      </c>
    </row>
    <row r="14" spans="1:7" x14ac:dyDescent="0.25">
      <c r="D14" s="56">
        <v>3</v>
      </c>
      <c r="E14" s="56">
        <f t="shared" si="0"/>
        <v>3.048</v>
      </c>
      <c r="F14">
        <v>260</v>
      </c>
      <c r="G14">
        <v>254.2</v>
      </c>
    </row>
    <row r="15" spans="1:7" x14ac:dyDescent="0.25">
      <c r="D15" s="56">
        <v>3.1</v>
      </c>
      <c r="E15" s="56">
        <f t="shared" si="0"/>
        <v>3.1496</v>
      </c>
      <c r="F15">
        <v>262.60000000000002</v>
      </c>
      <c r="G15">
        <v>254.2</v>
      </c>
    </row>
    <row r="16" spans="1:7" x14ac:dyDescent="0.25">
      <c r="D16" s="56">
        <v>3.2</v>
      </c>
      <c r="E16" s="56">
        <f t="shared" si="0"/>
        <v>3.2512000000000003</v>
      </c>
      <c r="F16">
        <v>264.8</v>
      </c>
      <c r="G16">
        <v>254.1</v>
      </c>
    </row>
    <row r="17" spans="1:7" x14ac:dyDescent="0.25">
      <c r="D17" s="56">
        <v>3.45</v>
      </c>
      <c r="E17" s="56">
        <f t="shared" si="0"/>
        <v>3.5052000000000003</v>
      </c>
      <c r="F17">
        <v>274.89999999999998</v>
      </c>
      <c r="G17">
        <v>254.7</v>
      </c>
    </row>
    <row r="18" spans="1:7" x14ac:dyDescent="0.25">
      <c r="A18" t="s">
        <v>31</v>
      </c>
      <c r="D18" s="56">
        <v>0</v>
      </c>
      <c r="E18" s="56">
        <f t="shared" si="0"/>
        <v>0</v>
      </c>
      <c r="F18">
        <v>260.60000000000002</v>
      </c>
      <c r="G18">
        <v>255.2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5" workbookViewId="0">
      <selection activeCell="K27" sqref="K27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4</vt:i4>
      </vt:variant>
      <vt:variant>
        <vt:lpstr>Charts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Test Config</vt:lpstr>
      <vt:lpstr>M-R data</vt:lpstr>
      <vt:lpstr>Col data</vt:lpstr>
      <vt:lpstr>Sheet3</vt:lpstr>
      <vt:lpstr>M-R Left</vt:lpstr>
      <vt:lpstr>M-R Right</vt:lpstr>
      <vt:lpstr>M-R Curve</vt:lpstr>
      <vt:lpstr>Slip Compensated M-R Curve</vt:lpstr>
      <vt:lpstr>Slip Comp M-R Left</vt:lpstr>
      <vt:lpstr>Slip Comp M-R Right</vt:lpstr>
      <vt:lpstr>Column Deform</vt:lpstr>
      <vt:lpstr>'Test Config'!OLE_LINK11</vt:lpstr>
      <vt:lpstr>'Test Config'!OLE_LINK13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2013-02-25T11:57:34Z</cp:lastPrinted>
  <dcterms:created xsi:type="dcterms:W3CDTF">2011-10-10T17:35:36Z</dcterms:created>
  <dcterms:modified xsi:type="dcterms:W3CDTF">2013-02-27T17:46:02Z</dcterms:modified>
</cp:coreProperties>
</file>