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45" windowWidth="20085" windowHeight="11175"/>
  </bookViews>
  <sheets>
    <sheet name="liquefied gas" sheetId="1" r:id="rId1"/>
    <sheet name="cylinder gas" sheetId="2" r:id="rId2"/>
  </sheets>
  <calcPr calcId="125725"/>
</workbook>
</file>

<file path=xl/calcChain.xml><?xml version="1.0" encoding="utf-8"?>
<calcChain xmlns="http://schemas.openxmlformats.org/spreadsheetml/2006/main">
  <c r="B10" i="2"/>
  <c r="B6"/>
  <c r="B13" s="1"/>
  <c r="B14" s="1"/>
  <c r="B15" i="1"/>
  <c r="B16"/>
  <c r="B10"/>
  <c r="B6"/>
  <c r="B11"/>
  <c r="B23" l="1"/>
  <c r="B24" s="1"/>
  <c r="B19"/>
  <c r="B20" s="1"/>
</calcChain>
</file>

<file path=xl/sharedStrings.xml><?xml version="1.0" encoding="utf-8"?>
<sst xmlns="http://schemas.openxmlformats.org/spreadsheetml/2006/main" count="56" uniqueCount="38">
  <si>
    <t>Length (metres)</t>
  </si>
  <si>
    <t>Width (metres)</t>
  </si>
  <si>
    <t>Height (metres)</t>
  </si>
  <si>
    <t>Volume of Liquid Nitrogen (litres)</t>
  </si>
  <si>
    <t>Room Volume (l*w*h)</t>
  </si>
  <si>
    <t>Room volume</t>
  </si>
  <si>
    <t>Volume of oxygen divided by the room volume times 100</t>
  </si>
  <si>
    <t>The room dimensions</t>
  </si>
  <si>
    <t>volume converted to cubic metres</t>
  </si>
  <si>
    <t>Instructions</t>
  </si>
  <si>
    <t>Note</t>
  </si>
  <si>
    <t>This assumes that there is no dilution due to fresh air being pumped into the room and does not allow for the volume of any furniture or people in the room</t>
  </si>
  <si>
    <r>
      <t>Volume of gas produced (Vol</t>
    </r>
    <r>
      <rPr>
        <vertAlign val="subscript"/>
        <sz val="11"/>
        <rFont val="Arial"/>
      </rPr>
      <t>l</t>
    </r>
    <r>
      <rPr>
        <sz val="11"/>
        <rFont val="Arial"/>
      </rPr>
      <t>*682.5) (litres)</t>
    </r>
  </si>
  <si>
    <r>
      <t>[liquid volume] times [expansion factor]</t>
    </r>
    <r>
      <rPr>
        <i/>
        <sz val="11"/>
        <rFont val="Arial"/>
      </rPr>
      <t xml:space="preserve"> (ref BOC data sheet)</t>
    </r>
  </si>
  <si>
    <r>
      <t>Volume of gas produced (metre</t>
    </r>
    <r>
      <rPr>
        <vertAlign val="superscript"/>
        <sz val="11"/>
        <rFont val="Arial"/>
      </rPr>
      <t>3</t>
    </r>
    <r>
      <rPr>
        <sz val="11"/>
        <rFont val="Arial"/>
      </rPr>
      <t>)(Vol</t>
    </r>
    <r>
      <rPr>
        <vertAlign val="subscript"/>
        <sz val="11"/>
        <rFont val="Arial"/>
      </rPr>
      <t>gas</t>
    </r>
    <r>
      <rPr>
        <sz val="11"/>
        <rFont val="Arial"/>
      </rPr>
      <t>/1000)</t>
    </r>
  </si>
  <si>
    <r>
      <t>Vol</t>
    </r>
    <r>
      <rPr>
        <vertAlign val="subscript"/>
        <sz val="11"/>
        <rFont val="Arial"/>
      </rPr>
      <t xml:space="preserve">0 </t>
    </r>
    <r>
      <rPr>
        <sz val="11"/>
        <rFont val="Arial"/>
      </rPr>
      <t>0.2095([Room Vol]-[Vol gas produced]</t>
    </r>
  </si>
  <si>
    <r>
      <t>%O</t>
    </r>
    <r>
      <rPr>
        <vertAlign val="subscript"/>
        <sz val="11"/>
        <rFont val="Arial"/>
      </rPr>
      <t>2</t>
    </r>
    <r>
      <rPr>
        <sz val="11"/>
        <rFont val="Arial"/>
      </rPr>
      <t xml:space="preserve"> (100*[Vol</t>
    </r>
    <r>
      <rPr>
        <vertAlign val="subscript"/>
        <sz val="11"/>
        <rFont val="Arial"/>
      </rPr>
      <t>O</t>
    </r>
    <r>
      <rPr>
        <sz val="11"/>
        <rFont val="Arial"/>
      </rPr>
      <t>]/[Room vol]</t>
    </r>
  </si>
  <si>
    <t>Fill in the white boxes with the appropriate figures and read the percentage of oxygen remaining in the room in the red box.</t>
  </si>
  <si>
    <t>Volume of oxygen = [fraction of oxygen in air] times ([the volume of the room] - [ volume of nitrogen liberated])</t>
  </si>
  <si>
    <t>Percentage oxygen in room</t>
  </si>
  <si>
    <t>Volume of gas produced by evaporating liquid Nitrogen</t>
  </si>
  <si>
    <t>Volume of gas produced by evaporating liquid Argon</t>
  </si>
  <si>
    <r>
      <t>Volume of gas produced (Vol</t>
    </r>
    <r>
      <rPr>
        <sz val="11"/>
        <rFont val="Arial"/>
      </rPr>
      <t>*824.3) (litres)</t>
    </r>
  </si>
  <si>
    <t>The volume of liquid ARGON involved</t>
  </si>
  <si>
    <t>The volume of liquid NITROGEN involved</t>
  </si>
  <si>
    <t>Volume of Liquid Argon (litres)</t>
  </si>
  <si>
    <t>The calculation of percentage of oxygen in the air after the evaporation of a volume of liquefied gas  - either nitrogen or argon</t>
  </si>
  <si>
    <t>Percentage oxygen in room for NITROGEN evaporation</t>
  </si>
  <si>
    <t>Percentage oxygen in room for ARGON evaporation</t>
  </si>
  <si>
    <t>The calculation of percentage of oxygen in the air after release of cylinder gas</t>
  </si>
  <si>
    <t>cylinder contents at NTP</t>
  </si>
  <si>
    <t>Volume of gas [Litres]</t>
  </si>
  <si>
    <t xml:space="preserve">Volume of gas released </t>
  </si>
  <si>
    <r>
      <t>Volume of gas produced (Metre</t>
    </r>
    <r>
      <rPr>
        <vertAlign val="superscript"/>
        <sz val="11"/>
        <rFont val="Arial"/>
      </rPr>
      <t>3</t>
    </r>
    <r>
      <rPr>
        <sz val="11"/>
        <rFont val="Arial"/>
      </rPr>
      <t>)   (Vol</t>
    </r>
    <r>
      <rPr>
        <vertAlign val="subscript"/>
        <sz val="11"/>
        <rFont val="Arial"/>
      </rPr>
      <t>gas</t>
    </r>
    <r>
      <rPr>
        <sz val="11"/>
        <rFont val="Arial"/>
      </rPr>
      <t>/1000)</t>
    </r>
  </si>
  <si>
    <t>Fill in the white boxes and read the percentage of oxygen from the red box. Assumptions  -   even mixing of gas in the room and no allowances for fittings and persons in the room.</t>
  </si>
  <si>
    <t>Volume of oxygen = [fraction of oxygen in air] times ([the volume of the room] - [ volume of argon liberated])</t>
  </si>
  <si>
    <t>ref:   based on a calculator by BOC</t>
  </si>
  <si>
    <r>
      <t xml:space="preserve">One of the effects of a release of gas in a closed space is that it can easily displace air - to the point where asphyxiation is possible. This is highly likely to occur with the "air" gases - Nitrogen, Helium, Argon  - since it is unlikely they will be detected by smell. Devices are available to monitor oxygen levels and raise the alarm if the level drops below, say, 18% by volume. [18% is the normal action level for oxygen depletion].  These two calculators are designed to calculate the worst case situation - ignoring relative gas density and assuming perfect mixing in the room or the environment.  The calculator can also be used for Liquid Helium,  the ratio is 1 - 757 ; so change either the 824 or the 682 quantity for the calculation.  However Helium is a very light gas and will  rapidly escape a normally constructed  room. NOTE-  </t>
    </r>
    <r>
      <rPr>
        <b/>
        <sz val="10"/>
        <color rgb="FFFF0000"/>
        <rFont val="Arial"/>
        <family val="2"/>
      </rPr>
      <t>Oxygen</t>
    </r>
    <r>
      <rPr>
        <b/>
        <sz val="10"/>
        <rFont val="Arial"/>
        <family val="2"/>
      </rPr>
      <t xml:space="preserve"> released or evaporated will </t>
    </r>
    <r>
      <rPr>
        <b/>
        <sz val="10"/>
        <color rgb="FFFF0000"/>
        <rFont val="Arial"/>
        <family val="2"/>
      </rPr>
      <t>ENRICH</t>
    </r>
    <r>
      <rPr>
        <b/>
        <sz val="10"/>
        <rFont val="Arial"/>
        <family val="2"/>
      </rPr>
      <t xml:space="preserve"> the atmosphere - this can be lethal and likely to cause rapid oxidation and fire. </t>
    </r>
  </si>
</sst>
</file>

<file path=xl/styles.xml><?xml version="1.0" encoding="utf-8"?>
<styleSheet xmlns="http://schemas.openxmlformats.org/spreadsheetml/2006/main">
  <numFmts count="2">
    <numFmt numFmtId="164" formatCode="0.0"/>
    <numFmt numFmtId="165" formatCode="0.000"/>
  </numFmts>
  <fonts count="17">
    <font>
      <sz val="10"/>
      <name val="Arial"/>
    </font>
    <font>
      <sz val="14"/>
      <name val="Arial"/>
      <family val="2"/>
    </font>
    <font>
      <sz val="8"/>
      <name val="Arial"/>
    </font>
    <font>
      <b/>
      <sz val="16"/>
      <name val="Arial"/>
      <family val="2"/>
    </font>
    <font>
      <b/>
      <sz val="14"/>
      <name val="Arial"/>
      <family val="2"/>
    </font>
    <font>
      <sz val="11"/>
      <name val="Arial"/>
    </font>
    <font>
      <b/>
      <sz val="11"/>
      <name val="Arial"/>
    </font>
    <font>
      <vertAlign val="subscript"/>
      <sz val="11"/>
      <name val="Arial"/>
    </font>
    <font>
      <i/>
      <sz val="11"/>
      <name val="Arial"/>
    </font>
    <font>
      <vertAlign val="superscript"/>
      <sz val="11"/>
      <name val="Arial"/>
    </font>
    <font>
      <sz val="11"/>
      <name val="Arial"/>
      <family val="2"/>
    </font>
    <font>
      <b/>
      <sz val="11"/>
      <name val="Arial"/>
      <family val="2"/>
    </font>
    <font>
      <b/>
      <sz val="16"/>
      <color indexed="8"/>
      <name val="Arial"/>
      <family val="2"/>
    </font>
    <font>
      <sz val="10"/>
      <name val="Arial"/>
      <family val="2"/>
    </font>
    <font>
      <b/>
      <sz val="22"/>
      <color indexed="8"/>
      <name val="Arial"/>
      <family val="2"/>
    </font>
    <font>
      <b/>
      <sz val="10"/>
      <name val="Arial"/>
      <family val="2"/>
    </font>
    <font>
      <b/>
      <sz val="10"/>
      <color rgb="FFFF0000"/>
      <name val="Arial"/>
      <family val="2"/>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0"/>
        <bgColor indexed="64"/>
      </patternFill>
    </fill>
    <fill>
      <patternFill patternType="solid">
        <fgColor indexed="53"/>
        <bgColor indexed="64"/>
      </patternFill>
    </fill>
    <fill>
      <patternFill patternType="solid">
        <fgColor indexed="44"/>
        <bgColor indexed="64"/>
      </patternFill>
    </fill>
    <fill>
      <patternFill patternType="solid">
        <fgColor indexed="55"/>
        <bgColor indexed="64"/>
      </patternFill>
    </fill>
    <fill>
      <patternFill patternType="solid">
        <fgColor indexed="10"/>
        <bgColor indexed="64"/>
      </patternFill>
    </fill>
    <fill>
      <patternFill patternType="solid">
        <fgColor theme="0" tint="-0.249977111117893"/>
        <bgColor indexed="64"/>
      </patternFill>
    </fill>
    <fill>
      <patternFill patternType="solid">
        <fgColor theme="0"/>
        <bgColor indexed="64"/>
      </patternFill>
    </fill>
    <fill>
      <patternFill patternType="solid">
        <fgColor rgb="FF00CCFF"/>
        <bgColor indexed="64"/>
      </patternFill>
    </fill>
    <fill>
      <patternFill patternType="solid">
        <fgColor rgb="FFFFFF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6">
    <xf numFmtId="0" fontId="0" fillId="0" borderId="0" xfId="0"/>
    <xf numFmtId="0" fontId="1" fillId="0" borderId="0" xfId="0" applyFont="1"/>
    <xf numFmtId="0" fontId="0" fillId="0" borderId="0" xfId="0" applyAlignment="1">
      <alignment wrapText="1"/>
    </xf>
    <xf numFmtId="164" fontId="0" fillId="0" borderId="0" xfId="0" applyNumberFormat="1" applyAlignment="1">
      <alignment horizontal="center"/>
    </xf>
    <xf numFmtId="0" fontId="0" fillId="2" borderId="0" xfId="0" applyFill="1" applyBorder="1"/>
    <xf numFmtId="164" fontId="0" fillId="2" borderId="0" xfId="0" applyNumberFormat="1" applyFill="1" applyBorder="1" applyAlignment="1">
      <alignment horizontal="center"/>
    </xf>
    <xf numFmtId="0" fontId="0" fillId="2" borderId="0" xfId="0" applyFill="1" applyAlignment="1">
      <alignment wrapText="1"/>
    </xf>
    <xf numFmtId="0" fontId="0" fillId="2" borderId="0" xfId="0" applyFill="1"/>
    <xf numFmtId="0" fontId="1" fillId="2" borderId="0" xfId="0" applyFont="1" applyFill="1"/>
    <xf numFmtId="164" fontId="0" fillId="2" borderId="0" xfId="0" applyNumberFormat="1" applyFill="1" applyAlignment="1">
      <alignment horizontal="center"/>
    </xf>
    <xf numFmtId="0" fontId="3" fillId="2" borderId="0" xfId="0" applyFont="1" applyFill="1"/>
    <xf numFmtId="0" fontId="5" fillId="2" borderId="1" xfId="0" applyFont="1" applyFill="1" applyBorder="1"/>
    <xf numFmtId="164" fontId="5" fillId="3" borderId="1" xfId="0" applyNumberFormat="1" applyFont="1" applyFill="1" applyBorder="1" applyAlignment="1">
      <alignment horizontal="center"/>
    </xf>
    <xf numFmtId="0" fontId="5" fillId="6" borderId="1" xfId="0" applyFont="1" applyFill="1" applyBorder="1"/>
    <xf numFmtId="0" fontId="5" fillId="4" borderId="1" xfId="0" applyFont="1" applyFill="1" applyBorder="1"/>
    <xf numFmtId="0" fontId="5" fillId="6" borderId="1" xfId="0" applyFont="1" applyFill="1" applyBorder="1" applyAlignment="1">
      <alignment wrapText="1"/>
    </xf>
    <xf numFmtId="0" fontId="5" fillId="7" borderId="1" xfId="0" applyFont="1" applyFill="1" applyBorder="1"/>
    <xf numFmtId="164" fontId="6" fillId="8" borderId="1" xfId="0" applyNumberFormat="1" applyFont="1" applyFill="1" applyBorder="1" applyAlignment="1">
      <alignment horizontal="center"/>
    </xf>
    <xf numFmtId="0" fontId="10" fillId="2" borderId="0" xfId="0" applyFont="1" applyFill="1"/>
    <xf numFmtId="164" fontId="10" fillId="2" borderId="0" xfId="0" applyNumberFormat="1" applyFont="1" applyFill="1" applyAlignment="1">
      <alignment horizontal="center"/>
    </xf>
    <xf numFmtId="0" fontId="5" fillId="2" borderId="0" xfId="0" applyFont="1" applyFill="1"/>
    <xf numFmtId="164" fontId="5" fillId="2" borderId="0" xfId="0" applyNumberFormat="1" applyFont="1" applyFill="1" applyAlignment="1">
      <alignment horizontal="center"/>
    </xf>
    <xf numFmtId="0" fontId="11" fillId="2" borderId="0" xfId="0" applyFont="1" applyFill="1"/>
    <xf numFmtId="0" fontId="0" fillId="2" borderId="1" xfId="0" applyFill="1" applyBorder="1" applyAlignment="1">
      <alignment horizontal="center"/>
    </xf>
    <xf numFmtId="0" fontId="0" fillId="2" borderId="0" xfId="0" applyFill="1" applyBorder="1" applyAlignment="1"/>
    <xf numFmtId="0" fontId="0" fillId="0" borderId="0" xfId="0" applyBorder="1" applyAlignment="1"/>
    <xf numFmtId="0" fontId="6" fillId="4" borderId="9" xfId="0" applyFont="1" applyFill="1" applyBorder="1"/>
    <xf numFmtId="164" fontId="5" fillId="5" borderId="9" xfId="0" applyNumberFormat="1" applyFont="1" applyFill="1" applyBorder="1" applyAlignment="1">
      <alignment horizontal="center"/>
    </xf>
    <xf numFmtId="0" fontId="5" fillId="2" borderId="9" xfId="0" applyFont="1" applyFill="1" applyBorder="1"/>
    <xf numFmtId="0" fontId="10" fillId="4" borderId="1" xfId="0" applyFont="1" applyFill="1" applyBorder="1"/>
    <xf numFmtId="0" fontId="5" fillId="9" borderId="2" xfId="0" applyFont="1" applyFill="1" applyBorder="1"/>
    <xf numFmtId="164" fontId="5" fillId="9" borderId="3" xfId="0" applyNumberFormat="1" applyFont="1" applyFill="1" applyBorder="1" applyAlignment="1">
      <alignment horizontal="center"/>
    </xf>
    <xf numFmtId="0" fontId="5" fillId="9" borderId="4" xfId="0" applyFont="1" applyFill="1" applyBorder="1"/>
    <xf numFmtId="165" fontId="5" fillId="5" borderId="1" xfId="0" applyNumberFormat="1" applyFont="1" applyFill="1" applyBorder="1" applyAlignment="1">
      <alignment horizontal="center"/>
    </xf>
    <xf numFmtId="2" fontId="5" fillId="3" borderId="1" xfId="0" applyNumberFormat="1" applyFont="1" applyFill="1" applyBorder="1" applyAlignment="1">
      <alignment horizontal="center"/>
    </xf>
    <xf numFmtId="2" fontId="5" fillId="4" borderId="1" xfId="0" applyNumberFormat="1" applyFont="1" applyFill="1" applyBorder="1" applyAlignment="1">
      <alignment horizontal="center"/>
    </xf>
    <xf numFmtId="0" fontId="10" fillId="6" borderId="1" xfId="0" applyFont="1" applyFill="1" applyBorder="1"/>
    <xf numFmtId="0" fontId="10" fillId="2" borderId="1" xfId="0" applyFont="1" applyFill="1" applyBorder="1"/>
    <xf numFmtId="2" fontId="5" fillId="10" borderId="1" xfId="0" applyNumberFormat="1" applyFont="1" applyFill="1" applyBorder="1" applyAlignment="1">
      <alignment horizontal="center"/>
    </xf>
    <xf numFmtId="0" fontId="5" fillId="11" borderId="1" xfId="0" applyFont="1" applyFill="1" applyBorder="1"/>
    <xf numFmtId="0" fontId="4" fillId="2" borderId="2" xfId="0" applyFont="1" applyFill="1" applyBorder="1" applyAlignment="1">
      <alignment horizontal="left"/>
    </xf>
    <xf numFmtId="0" fontId="4" fillId="2" borderId="3" xfId="0" applyFont="1" applyFill="1" applyBorder="1" applyAlignment="1">
      <alignment horizontal="left"/>
    </xf>
    <xf numFmtId="0" fontId="4" fillId="2" borderId="4" xfId="0" applyFont="1" applyFill="1" applyBorder="1" applyAlignment="1">
      <alignment horizontal="left"/>
    </xf>
    <xf numFmtId="0" fontId="4" fillId="2" borderId="6" xfId="0" applyFont="1" applyFill="1" applyBorder="1" applyAlignment="1">
      <alignment horizontal="left"/>
    </xf>
    <xf numFmtId="0" fontId="4" fillId="2" borderId="7" xfId="0" applyFont="1" applyFill="1" applyBorder="1" applyAlignment="1">
      <alignment horizontal="left"/>
    </xf>
    <xf numFmtId="0" fontId="4" fillId="2" borderId="8" xfId="0" applyFont="1" applyFill="1" applyBorder="1" applyAlignment="1">
      <alignment horizontal="left"/>
    </xf>
    <xf numFmtId="0" fontId="12" fillId="7" borderId="1" xfId="0" applyFont="1" applyFill="1" applyBorder="1" applyAlignment="1">
      <alignment horizontal="center" wrapText="1"/>
    </xf>
    <xf numFmtId="0" fontId="5" fillId="6" borderId="1" xfId="0" applyFont="1" applyFill="1" applyBorder="1" applyAlignment="1">
      <alignment horizontal="center" vertical="center"/>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13" fillId="9" borderId="5" xfId="0" applyFont="1" applyFill="1" applyBorder="1" applyAlignment="1">
      <alignment wrapText="1"/>
    </xf>
    <xf numFmtId="0" fontId="0" fillId="0" borderId="5" xfId="0" applyBorder="1" applyAlignment="1">
      <alignment wrapText="1"/>
    </xf>
    <xf numFmtId="0" fontId="14" fillId="7" borderId="1" xfId="0" applyFont="1" applyFill="1" applyBorder="1" applyAlignment="1">
      <alignment horizontal="center" wrapText="1"/>
    </xf>
    <xf numFmtId="0" fontId="15" fillId="12" borderId="0" xfId="0" applyFont="1" applyFill="1" applyAlignment="1">
      <alignment horizontal="left" vertical="top" wrapText="1"/>
    </xf>
    <xf numFmtId="164" fontId="15" fillId="12" borderId="0" xfId="0" applyNumberFormat="1" applyFont="1" applyFill="1" applyAlignment="1">
      <alignment horizontal="left" vertical="top" wrapText="1"/>
    </xf>
  </cellXfs>
  <cellStyles count="1">
    <cellStyle name="Normal" xfId="0" builtinId="0"/>
  </cellStyles>
  <dxfs count="0"/>
  <tableStyles count="0" defaultTableStyle="TableStyleMedium9" defaultPivotStyle="PivotStyleLight16"/>
  <colors>
    <mruColors>
      <color rgb="FF00CCFF"/>
    </mruColors>
  </colors>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40"/>
  <sheetViews>
    <sheetView tabSelected="1" topLeftCell="A7" zoomScaleNormal="100" workbookViewId="0">
      <selection activeCell="B43" sqref="B43"/>
    </sheetView>
  </sheetViews>
  <sheetFormatPr defaultRowHeight="12.75"/>
  <cols>
    <col min="1" max="1" width="41.7109375" customWidth="1"/>
    <col min="2" max="2" width="18.28515625" style="3" customWidth="1"/>
    <col min="3" max="3" width="57.140625" customWidth="1"/>
    <col min="6" max="6" width="11" customWidth="1"/>
  </cols>
  <sheetData>
    <row r="1" spans="1:6" s="2" customFormat="1" ht="53.25" customHeight="1">
      <c r="A1" s="46" t="s">
        <v>26</v>
      </c>
      <c r="B1" s="46"/>
      <c r="C1" s="46"/>
      <c r="D1" s="6"/>
      <c r="E1" s="6"/>
      <c r="F1" s="6"/>
    </row>
    <row r="2" spans="1:6" ht="18">
      <c r="A2" s="40" t="s">
        <v>5</v>
      </c>
      <c r="B2" s="41"/>
      <c r="C2" s="42"/>
      <c r="D2" s="7"/>
      <c r="E2" s="7"/>
      <c r="F2" s="7"/>
    </row>
    <row r="3" spans="1:6" ht="14.25">
      <c r="A3" s="11" t="s">
        <v>0</v>
      </c>
      <c r="B3" s="12">
        <v>0</v>
      </c>
      <c r="C3" s="47" t="s">
        <v>7</v>
      </c>
      <c r="D3" s="7"/>
      <c r="E3" s="7"/>
      <c r="F3" s="7"/>
    </row>
    <row r="4" spans="1:6" ht="14.25">
      <c r="A4" s="11" t="s">
        <v>1</v>
      </c>
      <c r="B4" s="12">
        <v>0</v>
      </c>
      <c r="C4" s="47"/>
      <c r="D4" s="7"/>
      <c r="E4" s="7"/>
      <c r="F4" s="7"/>
    </row>
    <row r="5" spans="1:6" ht="14.25">
      <c r="A5" s="11" t="s">
        <v>2</v>
      </c>
      <c r="B5" s="12">
        <v>0</v>
      </c>
      <c r="C5" s="47"/>
      <c r="D5" s="7"/>
      <c r="E5" s="7"/>
      <c r="F5" s="7"/>
    </row>
    <row r="6" spans="1:6" ht="15">
      <c r="A6" s="26" t="s">
        <v>4</v>
      </c>
      <c r="B6" s="27">
        <f>B3*B4*B5</f>
        <v>0</v>
      </c>
      <c r="C6" s="28"/>
      <c r="D6" s="7"/>
      <c r="E6" s="7"/>
      <c r="F6" s="7"/>
    </row>
    <row r="7" spans="1:6" s="25" customFormat="1">
      <c r="A7" s="23"/>
      <c r="B7" s="23"/>
      <c r="C7" s="23"/>
      <c r="D7" s="24"/>
      <c r="E7" s="24"/>
      <c r="F7" s="24"/>
    </row>
    <row r="8" spans="1:6" ht="18">
      <c r="A8" s="43" t="s">
        <v>20</v>
      </c>
      <c r="B8" s="44"/>
      <c r="C8" s="45"/>
      <c r="D8" s="7"/>
      <c r="E8" s="7"/>
      <c r="F8" s="7"/>
    </row>
    <row r="9" spans="1:6" ht="14.25">
      <c r="A9" s="11" t="s">
        <v>3</v>
      </c>
      <c r="B9" s="34">
        <v>0</v>
      </c>
      <c r="C9" s="36" t="s">
        <v>24</v>
      </c>
      <c r="D9" s="7"/>
      <c r="E9" s="7"/>
      <c r="F9" s="7"/>
    </row>
    <row r="10" spans="1:6" ht="18.75">
      <c r="A10" s="14" t="s">
        <v>12</v>
      </c>
      <c r="B10" s="35">
        <f>B9*682.5</f>
        <v>0</v>
      </c>
      <c r="C10" s="13" t="s">
        <v>13</v>
      </c>
      <c r="D10" s="7"/>
      <c r="E10" s="7"/>
      <c r="F10" s="7"/>
    </row>
    <row r="11" spans="1:6" ht="18.75">
      <c r="A11" s="14" t="s">
        <v>14</v>
      </c>
      <c r="B11" s="33">
        <f>B10/1000</f>
        <v>0</v>
      </c>
      <c r="C11" s="13" t="s">
        <v>8</v>
      </c>
      <c r="D11" s="7"/>
      <c r="E11" s="7"/>
      <c r="F11" s="7"/>
    </row>
    <row r="12" spans="1:6">
      <c r="A12" s="48"/>
      <c r="B12" s="49"/>
      <c r="C12" s="50"/>
      <c r="D12" s="7"/>
      <c r="E12" s="7"/>
      <c r="F12" s="7"/>
    </row>
    <row r="13" spans="1:6" ht="18">
      <c r="A13" s="43" t="s">
        <v>21</v>
      </c>
      <c r="B13" s="44"/>
      <c r="C13" s="45"/>
      <c r="D13" s="7"/>
      <c r="E13" s="7"/>
      <c r="F13" s="7"/>
    </row>
    <row r="14" spans="1:6" ht="14.25">
      <c r="A14" s="37" t="s">
        <v>25</v>
      </c>
      <c r="B14" s="34">
        <v>0</v>
      </c>
      <c r="C14" s="36" t="s">
        <v>23</v>
      </c>
      <c r="D14" s="7"/>
      <c r="E14" s="7"/>
      <c r="F14" s="7"/>
    </row>
    <row r="15" spans="1:6" ht="14.25">
      <c r="A15" s="29" t="s">
        <v>22</v>
      </c>
      <c r="B15" s="35">
        <f>B14*824.3</f>
        <v>0</v>
      </c>
      <c r="C15" s="13" t="s">
        <v>13</v>
      </c>
      <c r="D15" s="7"/>
      <c r="E15" s="7"/>
      <c r="F15" s="7"/>
    </row>
    <row r="16" spans="1:6" ht="18.75">
      <c r="A16" s="14" t="s">
        <v>14</v>
      </c>
      <c r="B16" s="33">
        <f>B15/1000</f>
        <v>0</v>
      </c>
      <c r="C16" s="13" t="s">
        <v>8</v>
      </c>
      <c r="D16" s="7"/>
      <c r="E16" s="7"/>
      <c r="F16" s="7"/>
    </row>
    <row r="17" spans="1:6" ht="14.25">
      <c r="A17" s="30"/>
      <c r="B17" s="31"/>
      <c r="C17" s="32"/>
      <c r="D17" s="7"/>
      <c r="E17" s="7"/>
      <c r="F17" s="7"/>
    </row>
    <row r="18" spans="1:6" s="1" customFormat="1" ht="18">
      <c r="A18" s="40" t="s">
        <v>27</v>
      </c>
      <c r="B18" s="41"/>
      <c r="C18" s="42"/>
      <c r="D18" s="8"/>
      <c r="E18" s="8"/>
      <c r="F18" s="8"/>
    </row>
    <row r="19" spans="1:6" ht="32.25" customHeight="1">
      <c r="A19" s="14" t="s">
        <v>15</v>
      </c>
      <c r="B19" s="35">
        <f>0.2095*(B6-B11)</f>
        <v>0</v>
      </c>
      <c r="C19" s="15" t="s">
        <v>18</v>
      </c>
      <c r="D19" s="7"/>
      <c r="E19" s="7"/>
      <c r="F19" s="7"/>
    </row>
    <row r="20" spans="1:6" ht="18.75">
      <c r="A20" s="16" t="s">
        <v>16</v>
      </c>
      <c r="B20" s="17" t="e">
        <f>100*B19/B6</f>
        <v>#DIV/0!</v>
      </c>
      <c r="C20" s="13" t="s">
        <v>6</v>
      </c>
      <c r="D20" s="7"/>
      <c r="E20" s="7"/>
      <c r="F20" s="7"/>
    </row>
    <row r="21" spans="1:6">
      <c r="A21" s="4"/>
      <c r="B21" s="5"/>
      <c r="C21" s="4"/>
      <c r="D21" s="7"/>
      <c r="E21" s="7"/>
      <c r="F21" s="7"/>
    </row>
    <row r="22" spans="1:6" ht="18">
      <c r="A22" s="40" t="s">
        <v>28</v>
      </c>
      <c r="B22" s="41"/>
      <c r="C22" s="42"/>
      <c r="D22" s="7"/>
      <c r="E22" s="7"/>
      <c r="F22" s="7"/>
    </row>
    <row r="23" spans="1:6" ht="30.75">
      <c r="A23" s="14" t="s">
        <v>15</v>
      </c>
      <c r="B23" s="35">
        <f>0.2095*(B6-B14)</f>
        <v>0</v>
      </c>
      <c r="C23" s="15" t="s">
        <v>35</v>
      </c>
      <c r="D23" s="7"/>
      <c r="E23" s="7"/>
      <c r="F23" s="7"/>
    </row>
    <row r="24" spans="1:6" ht="18.75">
      <c r="A24" s="16" t="s">
        <v>16</v>
      </c>
      <c r="B24" s="17" t="e">
        <f>100*B23/B6</f>
        <v>#DIV/0!</v>
      </c>
      <c r="C24" s="13" t="s">
        <v>6</v>
      </c>
      <c r="D24" s="7"/>
      <c r="E24" s="7"/>
      <c r="F24" s="7"/>
    </row>
    <row r="25" spans="1:6">
      <c r="A25" s="4"/>
      <c r="B25" s="5"/>
      <c r="C25" s="4"/>
      <c r="D25" s="7"/>
      <c r="E25" s="7"/>
      <c r="F25" s="7"/>
    </row>
    <row r="26" spans="1:6" ht="20.25">
      <c r="A26" s="10" t="s">
        <v>9</v>
      </c>
      <c r="B26" s="9"/>
      <c r="C26" s="7"/>
      <c r="D26" s="7"/>
      <c r="E26" s="7"/>
      <c r="F26" s="7"/>
    </row>
    <row r="27" spans="1:6" ht="14.25">
      <c r="A27" s="18" t="s">
        <v>17</v>
      </c>
      <c r="B27" s="19"/>
      <c r="C27" s="18"/>
      <c r="D27" s="7"/>
      <c r="E27" s="7"/>
      <c r="F27" s="7"/>
    </row>
    <row r="28" spans="1:6" ht="15">
      <c r="A28" s="22" t="s">
        <v>10</v>
      </c>
      <c r="B28" s="9"/>
      <c r="C28" s="7"/>
      <c r="D28" s="7"/>
      <c r="E28" s="7"/>
      <c r="F28" s="7"/>
    </row>
    <row r="29" spans="1:6" ht="14.25">
      <c r="A29" s="20" t="s">
        <v>11</v>
      </c>
      <c r="B29" s="21"/>
      <c r="C29" s="20"/>
      <c r="D29" s="20"/>
      <c r="E29" s="7"/>
      <c r="F29" s="7"/>
    </row>
    <row r="31" spans="1:6">
      <c r="C31" t="s">
        <v>36</v>
      </c>
    </row>
    <row r="33" spans="1:3">
      <c r="A33" s="54" t="s">
        <v>37</v>
      </c>
      <c r="B33" s="55"/>
      <c r="C33" s="54"/>
    </row>
    <row r="34" spans="1:3">
      <c r="A34" s="54"/>
      <c r="B34" s="55"/>
      <c r="C34" s="54"/>
    </row>
    <row r="35" spans="1:3">
      <c r="A35" s="54"/>
      <c r="B35" s="55"/>
      <c r="C35" s="54"/>
    </row>
    <row r="36" spans="1:3">
      <c r="A36" s="54"/>
      <c r="B36" s="55"/>
      <c r="C36" s="54"/>
    </row>
    <row r="37" spans="1:3">
      <c r="A37" s="54"/>
      <c r="B37" s="54"/>
      <c r="C37" s="54"/>
    </row>
    <row r="38" spans="1:3">
      <c r="A38" s="54"/>
      <c r="B38" s="54"/>
      <c r="C38" s="54"/>
    </row>
    <row r="39" spans="1:3">
      <c r="A39" s="54"/>
      <c r="B39" s="54"/>
      <c r="C39" s="54"/>
    </row>
    <row r="40" spans="1:3">
      <c r="A40" s="54"/>
      <c r="B40" s="54"/>
      <c r="C40" s="54"/>
    </row>
  </sheetData>
  <sheetProtection objects="1" scenarios="1"/>
  <mergeCells count="9">
    <mergeCell ref="A33:C40"/>
    <mergeCell ref="A22:C22"/>
    <mergeCell ref="A18:C18"/>
    <mergeCell ref="A2:C2"/>
    <mergeCell ref="A8:C8"/>
    <mergeCell ref="A1:C1"/>
    <mergeCell ref="C3:C5"/>
    <mergeCell ref="A12:C12"/>
    <mergeCell ref="A13:C13"/>
  </mergeCells>
  <phoneticPr fontId="2" type="noConversion"/>
  <pageMargins left="0.75" right="0.75" top="1" bottom="1" header="0.5" footer="0.5"/>
  <pageSetup paperSize="9" orientation="landscape" verticalDpi="300" r:id="rId1"/>
  <headerFooter alignWithMargins="0"/>
</worksheet>
</file>

<file path=xl/worksheets/sheet2.xml><?xml version="1.0" encoding="utf-8"?>
<worksheet xmlns="http://schemas.openxmlformats.org/spreadsheetml/2006/main" xmlns:r="http://schemas.openxmlformats.org/officeDocument/2006/relationships">
  <dimension ref="A1:C17"/>
  <sheetViews>
    <sheetView workbookViewId="0">
      <selection activeCell="A17" sqref="A17"/>
    </sheetView>
  </sheetViews>
  <sheetFormatPr defaultRowHeight="12.75"/>
  <cols>
    <col min="1" max="1" width="44.7109375" bestFit="1" customWidth="1"/>
    <col min="2" max="2" width="12.85546875" customWidth="1"/>
    <col min="3" max="3" width="58.85546875" bestFit="1" customWidth="1"/>
  </cols>
  <sheetData>
    <row r="1" spans="1:3" ht="59.25" customHeight="1">
      <c r="A1" s="53" t="s">
        <v>29</v>
      </c>
      <c r="B1" s="53"/>
      <c r="C1" s="53"/>
    </row>
    <row r="2" spans="1:3" ht="18">
      <c r="A2" s="40" t="s">
        <v>5</v>
      </c>
      <c r="B2" s="41"/>
      <c r="C2" s="42"/>
    </row>
    <row r="3" spans="1:3" ht="14.25">
      <c r="A3" s="11" t="s">
        <v>0</v>
      </c>
      <c r="B3" s="12">
        <v>0</v>
      </c>
      <c r="C3" s="47" t="s">
        <v>7</v>
      </c>
    </row>
    <row r="4" spans="1:3" ht="14.25">
      <c r="A4" s="11" t="s">
        <v>1</v>
      </c>
      <c r="B4" s="12">
        <v>0</v>
      </c>
      <c r="C4" s="47"/>
    </row>
    <row r="5" spans="1:3" ht="14.25">
      <c r="A5" s="11" t="s">
        <v>2</v>
      </c>
      <c r="B5" s="12">
        <v>0</v>
      </c>
      <c r="C5" s="47"/>
    </row>
    <row r="6" spans="1:3" ht="15">
      <c r="A6" s="26" t="s">
        <v>4</v>
      </c>
      <c r="B6" s="27">
        <f>B3*B4*B5</f>
        <v>0</v>
      </c>
      <c r="C6" s="28"/>
    </row>
    <row r="7" spans="1:3">
      <c r="A7" s="23"/>
      <c r="B7" s="23"/>
      <c r="C7" s="23"/>
    </row>
    <row r="8" spans="1:3" ht="18">
      <c r="A8" s="43" t="s">
        <v>32</v>
      </c>
      <c r="B8" s="44"/>
      <c r="C8" s="45"/>
    </row>
    <row r="9" spans="1:3" ht="14.25">
      <c r="A9" s="29" t="s">
        <v>31</v>
      </c>
      <c r="B9" s="38">
        <v>0</v>
      </c>
      <c r="C9" s="36" t="s">
        <v>30</v>
      </c>
    </row>
    <row r="10" spans="1:3" ht="18.75">
      <c r="A10" s="29" t="s">
        <v>33</v>
      </c>
      <c r="B10" s="33">
        <f>B9/1000</f>
        <v>0</v>
      </c>
      <c r="C10" s="13" t="s">
        <v>8</v>
      </c>
    </row>
    <row r="11" spans="1:3">
      <c r="A11" s="48"/>
      <c r="B11" s="49"/>
      <c r="C11" s="50"/>
    </row>
    <row r="12" spans="1:3" ht="18">
      <c r="A12" s="40" t="s">
        <v>19</v>
      </c>
      <c r="B12" s="41"/>
      <c r="C12" s="42"/>
    </row>
    <row r="13" spans="1:3" ht="30.75">
      <c r="A13" s="39" t="s">
        <v>15</v>
      </c>
      <c r="B13" s="35">
        <f>0.2095*(B6-B10)</f>
        <v>0</v>
      </c>
      <c r="C13" s="15" t="s">
        <v>18</v>
      </c>
    </row>
    <row r="14" spans="1:3" ht="18.75">
      <c r="A14" s="39" t="s">
        <v>16</v>
      </c>
      <c r="B14" s="17" t="e">
        <f>100*B13/B6</f>
        <v>#DIV/0!</v>
      </c>
      <c r="C14" s="13" t="s">
        <v>6</v>
      </c>
    </row>
    <row r="15" spans="1:3" ht="33.75" customHeight="1">
      <c r="A15" s="51" t="s">
        <v>34</v>
      </c>
      <c r="B15" s="52"/>
      <c r="C15" s="52"/>
    </row>
    <row r="17" spans="3:3">
      <c r="C17" t="s">
        <v>36</v>
      </c>
    </row>
  </sheetData>
  <mergeCells count="7">
    <mergeCell ref="A12:C12"/>
    <mergeCell ref="A15:C15"/>
    <mergeCell ref="A1:C1"/>
    <mergeCell ref="A2:C2"/>
    <mergeCell ref="C3:C5"/>
    <mergeCell ref="A8:C8"/>
    <mergeCell ref="A11:C11"/>
  </mergeCells>
  <phoneticPr fontId="2"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liquefied gas</vt:lpstr>
      <vt:lpstr>cylinder gas</vt:lpstr>
    </vt:vector>
  </TitlesOfParts>
  <Company>UCL</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Kavanagh</dc:creator>
  <cp:lastModifiedBy>phsam</cp:lastModifiedBy>
  <cp:lastPrinted>2000-07-21T14:08:48Z</cp:lastPrinted>
  <dcterms:created xsi:type="dcterms:W3CDTF">2000-07-20T14:26:22Z</dcterms:created>
  <dcterms:modified xsi:type="dcterms:W3CDTF">2010-08-03T15:47:28Z</dcterms:modified>
</cp:coreProperties>
</file>