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key.ads.warwick.ac.uk\User47\u\u1570554\Desktop\NRF\"/>
    </mc:Choice>
  </mc:AlternateContent>
  <xr:revisionPtr revIDLastSave="0" documentId="13_ncr:1_{DD06F2AC-7AC7-409B-8C1F-C7DF02A05904}" xr6:coauthVersionLast="47" xr6:coauthVersionMax="47" xr10:uidLastSave="{00000000-0000-0000-0000-000000000000}"/>
  <bookViews>
    <workbookView xWindow="-120" yWindow="-120" windowWidth="29040" windowHeight="15840" xr2:uid="{26EBAD60-3516-AE4F-B323-9BB37ED58E4C}"/>
  </bookViews>
  <sheets>
    <sheet name="207Pb 4mmHTHX 850MHz VTcal 082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1" l="1"/>
  <c r="C5" i="11"/>
  <c r="H12" i="11"/>
  <c r="F12" i="11"/>
  <c r="G12" i="11" s="1"/>
  <c r="H11" i="11"/>
  <c r="F11" i="11"/>
  <c r="G11" i="11" s="1"/>
  <c r="H10" i="11"/>
  <c r="F10" i="11" s="1"/>
  <c r="G10" i="11" s="1"/>
  <c r="F9" i="11"/>
  <c r="G9" i="11" s="1"/>
  <c r="H8" i="11"/>
  <c r="F8" i="11"/>
  <c r="G8" i="11" s="1"/>
  <c r="H7" i="11"/>
  <c r="F7" i="11"/>
  <c r="G7" i="11" s="1"/>
  <c r="H6" i="11"/>
  <c r="F6" i="11"/>
  <c r="G6" i="11" s="1"/>
  <c r="H5" i="11"/>
  <c r="F5" i="11"/>
  <c r="G5" i="11" s="1"/>
  <c r="C9" i="11"/>
  <c r="C6" i="11"/>
  <c r="C7" i="11"/>
  <c r="C8" i="11"/>
</calcChain>
</file>

<file path=xl/sharedStrings.xml><?xml version="1.0" encoding="utf-8"?>
<sst xmlns="http://schemas.openxmlformats.org/spreadsheetml/2006/main" count="12" uniqueCount="10">
  <si>
    <t>Temperature calibration of 4mm HXHT probe @Warwick 850 MHz spectrometer using 207Pb shift of Pb(NO3)2</t>
  </si>
  <si>
    <t>MAS = 8500 Hz</t>
  </si>
  <si>
    <t>Observed Shift / ppm</t>
  </si>
  <si>
    <t>Observed T / K</t>
  </si>
  <si>
    <t>Real T / K</t>
  </si>
  <si>
    <t>Real T / C</t>
  </si>
  <si>
    <t>Observed T / C</t>
  </si>
  <si>
    <t>Using P. A. Beckmann, C. Dybowski, A Thermometer for Nonspinning Solid-State, J. Magn. Reson. 2000, 146, 379–380.
NMR Spectroscopy, J. Magn. Reson. 2000, 146, 379–380</t>
  </si>
  <si>
    <t>by Kate Morrison (FB Group, Liverpool)</t>
  </si>
  <si>
    <t xml:space="preserve">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</si>
</sst>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Body)"/>
    </font>
    <font>
      <b/>
      <sz val="16"/>
      <color rgb="FF000000"/>
      <name val="Times New Roman"/>
      <family val="1"/>
    </font>
    <font>
      <sz val="16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17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207Pb shift</a:t>
            </a:r>
            <a:r>
              <a:rPr lang="en-US" baseline="0"/>
              <a:t> of Pb</a:t>
            </a:r>
            <a:r>
              <a:rPr lang="en-US"/>
              <a:t>(NO</a:t>
            </a:r>
            <a:r>
              <a:rPr lang="en-US" baseline="-25000"/>
              <a:t>3</a:t>
            </a:r>
            <a:r>
              <a:rPr lang="en-US"/>
              <a:t>)</a:t>
            </a:r>
            <a:r>
              <a:rPr lang="en-US" baseline="-25000"/>
              <a:t>2</a:t>
            </a:r>
            <a:r>
              <a:rPr lang="en-US"/>
              <a:t> vs</a:t>
            </a:r>
            <a:r>
              <a:rPr lang="en-US" baseline="0"/>
              <a:t> temperature </a:t>
            </a:r>
            <a:r>
              <a:rPr lang="en-US"/>
              <a:t>at</a:t>
            </a:r>
            <a:r>
              <a:rPr lang="en-US" baseline="0"/>
              <a:t> MAS = 8500 Hz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0602042793875924"/>
                  <c:y val="4.602652819511766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'207Pb 4mmHTHX 850MHz VTcal 0826'!$A$5:$A$9</c:f>
              <c:numCache>
                <c:formatCode>General</c:formatCode>
                <c:ptCount val="5"/>
                <c:pt idx="0">
                  <c:v>295</c:v>
                </c:pt>
                <c:pt idx="1">
                  <c:v>300</c:v>
                </c:pt>
                <c:pt idx="2">
                  <c:v>320</c:v>
                </c:pt>
                <c:pt idx="3">
                  <c:v>340</c:v>
                </c:pt>
                <c:pt idx="4">
                  <c:v>360</c:v>
                </c:pt>
              </c:numCache>
            </c:numRef>
          </c:xVal>
          <c:yVal>
            <c:numRef>
              <c:f>'207Pb 4mmHTHX 850MHz VTcal 0826'!$B$5:$B$9</c:f>
              <c:numCache>
                <c:formatCode>General</c:formatCode>
                <c:ptCount val="5"/>
                <c:pt idx="0">
                  <c:v>-3490.4</c:v>
                </c:pt>
                <c:pt idx="1">
                  <c:v>-3484.9</c:v>
                </c:pt>
                <c:pt idx="2">
                  <c:v>-3464.1</c:v>
                </c:pt>
                <c:pt idx="3">
                  <c:v>-3443.1</c:v>
                </c:pt>
                <c:pt idx="4">
                  <c:v>-3422.5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22-284E-B7B4-8671A608D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2538895"/>
        <c:axId val="2072691663"/>
      </c:scatterChart>
      <c:valAx>
        <c:axId val="2002538895"/>
        <c:scaling>
          <c:orientation val="minMax"/>
          <c:max val="370"/>
          <c:min val="2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Temperature (K)</a:t>
                </a:r>
              </a:p>
            </c:rich>
          </c:tx>
          <c:layout>
            <c:manualLayout>
              <c:xMode val="edge"/>
              <c:yMode val="edge"/>
              <c:x val="0.46548359942004885"/>
              <c:y val="0.912303393837556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2691663"/>
        <c:crosses val="autoZero"/>
        <c:crossBetween val="midCat"/>
      </c:valAx>
      <c:valAx>
        <c:axId val="2072691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baseline="30000">
                    <a:effectLst/>
                  </a:rPr>
                  <a:t>207</a:t>
                </a:r>
                <a:r>
                  <a:rPr lang="en-GB" sz="1000" b="0" i="0" baseline="0">
                    <a:effectLst/>
                  </a:rPr>
                  <a:t>Pb Shift / ppm</a:t>
                </a:r>
                <a:endParaRPr lang="en-GB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5388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Observed</a:t>
            </a:r>
            <a:r>
              <a:rPr lang="en-US" baseline="0"/>
              <a:t> T vs Real 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17548152634767"/>
                  <c:y val="8.89242146618465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'207Pb 4mmHTHX 850MHz VTcal 0826'!$A$5:$A$9</c:f>
              <c:numCache>
                <c:formatCode>General</c:formatCode>
                <c:ptCount val="5"/>
                <c:pt idx="0">
                  <c:v>295</c:v>
                </c:pt>
                <c:pt idx="1">
                  <c:v>300</c:v>
                </c:pt>
                <c:pt idx="2">
                  <c:v>320</c:v>
                </c:pt>
                <c:pt idx="3">
                  <c:v>340</c:v>
                </c:pt>
                <c:pt idx="4">
                  <c:v>360</c:v>
                </c:pt>
              </c:numCache>
            </c:numRef>
          </c:xVal>
          <c:yVal>
            <c:numRef>
              <c:f>'207Pb 4mmHTHX 850MHz VTcal 0826'!$C$5:$C$9</c:f>
              <c:numCache>
                <c:formatCode>General</c:formatCode>
                <c:ptCount val="5"/>
                <c:pt idx="0">
                  <c:v>294.85488126649074</c:v>
                </c:pt>
                <c:pt idx="1">
                  <c:v>302.11081794195252</c:v>
                </c:pt>
                <c:pt idx="2">
                  <c:v>329.55145118733532</c:v>
                </c:pt>
                <c:pt idx="3">
                  <c:v>357.25593667546195</c:v>
                </c:pt>
                <c:pt idx="4">
                  <c:v>384.4327176781004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D3-3A4E-B837-81E1B603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244479"/>
        <c:axId val="146246271"/>
      </c:scatterChart>
      <c:valAx>
        <c:axId val="146244479"/>
        <c:scaling>
          <c:orientation val="minMax"/>
          <c:min val="2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Observed</a:t>
                </a:r>
                <a:r>
                  <a:rPr lang="en-US" baseline="0"/>
                  <a:t> 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46271"/>
        <c:crosses val="autoZero"/>
        <c:crossBetween val="midCat"/>
      </c:valAx>
      <c:valAx>
        <c:axId val="146246271"/>
        <c:scaling>
          <c:orientation val="minMax"/>
          <c:min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Real</a:t>
                </a:r>
                <a:r>
                  <a:rPr lang="en-US" baseline="0"/>
                  <a:t> 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444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22860</xdr:rowOff>
    </xdr:from>
    <xdr:to>
      <xdr:col>4</xdr:col>
      <xdr:colOff>1016000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3BF2A7-E322-3145-87CB-A327432E8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222250</xdr:colOff>
      <xdr:row>25</xdr:row>
      <xdr:rowOff>107950</xdr:rowOff>
    </xdr:from>
    <xdr:to>
      <xdr:col>4</xdr:col>
      <xdr:colOff>1028700</xdr:colOff>
      <xdr:row>40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770CB7-021A-F566-4A6F-BB2614B9A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B383-DD4A-834F-84BC-5A919D597AD1}">
  <dimension ref="A1:J43"/>
  <sheetViews>
    <sheetView tabSelected="1" topLeftCell="A9" workbookViewId="0">
      <selection activeCell="F36" sqref="F36"/>
    </sheetView>
  </sheetViews>
  <sheetFormatPr defaultColWidth="8.796875" defaultRowHeight="15.6"/>
  <cols>
    <col min="1" max="1" width="16.69921875" customWidth="1"/>
    <col min="2" max="2" width="18.796875" customWidth="1"/>
    <col min="3" max="3" width="16.5" customWidth="1"/>
    <col min="4" max="4" width="18.69921875" customWidth="1"/>
    <col min="5" max="5" width="19.19921875" customWidth="1"/>
    <col min="6" max="6" width="17.296875" customWidth="1"/>
    <col min="7" max="7" width="16.296875" customWidth="1"/>
    <col min="8" max="8" width="17.19921875" customWidth="1"/>
    <col min="9" max="9" width="17.09765625" customWidth="1"/>
    <col min="10" max="10" width="14.796875" customWidth="1"/>
    <col min="12" max="12" width="9.5" customWidth="1"/>
    <col min="13" max="13" width="11.796875" customWidth="1"/>
  </cols>
  <sheetData>
    <row r="1" spans="1:10" ht="21">
      <c r="A1" s="5" t="s">
        <v>0</v>
      </c>
    </row>
    <row r="2" spans="1:10">
      <c r="A2" s="6" t="s">
        <v>7</v>
      </c>
      <c r="B2" s="7"/>
      <c r="C2" s="7"/>
      <c r="D2" s="7"/>
      <c r="E2" s="7"/>
      <c r="F2" s="7"/>
      <c r="G2" s="7"/>
    </row>
    <row r="3" spans="1:10">
      <c r="A3" s="11" t="s">
        <v>1</v>
      </c>
      <c r="B3" s="12">
        <v>46251</v>
      </c>
    </row>
    <row r="4" spans="1:10">
      <c r="A4" t="s">
        <v>3</v>
      </c>
      <c r="B4" t="s">
        <v>2</v>
      </c>
      <c r="C4" t="s">
        <v>4</v>
      </c>
      <c r="E4" s="1"/>
      <c r="F4" t="s">
        <v>3</v>
      </c>
      <c r="G4" t="s">
        <v>6</v>
      </c>
      <c r="H4" t="s">
        <v>4</v>
      </c>
      <c r="I4" t="s">
        <v>5</v>
      </c>
    </row>
    <row r="5" spans="1:10">
      <c r="A5">
        <v>295</v>
      </c>
      <c r="B5">
        <v>-3490.4</v>
      </c>
      <c r="C5">
        <f>(B5+3713.9)/0.758</f>
        <v>294.85488126649074</v>
      </c>
      <c r="E5" s="4"/>
      <c r="F5" s="2">
        <f>(H5+111.21)/1.3773</f>
        <v>293.47999709576709</v>
      </c>
      <c r="G5" s="2">
        <f>F5-273</f>
        <v>20.479997095767089</v>
      </c>
      <c r="H5" s="3">
        <f>I5+273</f>
        <v>293</v>
      </c>
      <c r="I5">
        <v>20</v>
      </c>
      <c r="J5" s="2"/>
    </row>
    <row r="6" spans="1:10">
      <c r="A6">
        <v>300</v>
      </c>
      <c r="B6">
        <v>-3484.9</v>
      </c>
      <c r="C6">
        <f t="shared" ref="C6:C9" si="0">(B6+3713.9)/0.758</f>
        <v>302.11081794195252</v>
      </c>
      <c r="E6" s="4"/>
      <c r="F6" s="2">
        <f t="shared" ref="F6:F12" si="1">(H6+111.21)/1.3773</f>
        <v>308.00116169316777</v>
      </c>
      <c r="G6" s="2">
        <f t="shared" ref="G6:G12" si="2">F6-273</f>
        <v>35.001161693167774</v>
      </c>
      <c r="H6" s="3">
        <f t="shared" ref="H6:H12" si="3">I6+273</f>
        <v>313</v>
      </c>
      <c r="I6">
        <v>40</v>
      </c>
      <c r="J6" s="2"/>
    </row>
    <row r="7" spans="1:10">
      <c r="A7">
        <v>320</v>
      </c>
      <c r="B7">
        <v>-3464.1</v>
      </c>
      <c r="C7">
        <f t="shared" si="0"/>
        <v>329.55145118733532</v>
      </c>
      <c r="E7" s="4"/>
      <c r="F7" s="2">
        <f t="shared" si="1"/>
        <v>315.26174399186812</v>
      </c>
      <c r="G7" s="2">
        <f t="shared" si="2"/>
        <v>42.261743991868116</v>
      </c>
      <c r="H7" s="3">
        <f t="shared" si="3"/>
        <v>323</v>
      </c>
      <c r="I7">
        <v>50</v>
      </c>
      <c r="J7" s="2"/>
    </row>
    <row r="8" spans="1:10">
      <c r="A8">
        <v>340</v>
      </c>
      <c r="B8">
        <v>-3443.1</v>
      </c>
      <c r="C8">
        <f t="shared" si="0"/>
        <v>357.25593667546195</v>
      </c>
      <c r="E8" s="4"/>
      <c r="F8" s="2">
        <f t="shared" si="1"/>
        <v>322.52232629056851</v>
      </c>
      <c r="G8" s="2">
        <f t="shared" si="2"/>
        <v>49.522326290568515</v>
      </c>
      <c r="H8" s="3">
        <f t="shared" si="3"/>
        <v>333</v>
      </c>
      <c r="I8">
        <v>60</v>
      </c>
      <c r="J8" s="2"/>
    </row>
    <row r="9" spans="1:10">
      <c r="A9">
        <v>360</v>
      </c>
      <c r="B9">
        <v>-3422.5</v>
      </c>
      <c r="C9">
        <f t="shared" si="0"/>
        <v>384.4327176781004</v>
      </c>
      <c r="E9" s="4"/>
      <c r="F9" s="2">
        <f t="shared" si="1"/>
        <v>337.0434908879692</v>
      </c>
      <c r="G9" s="2">
        <f t="shared" si="2"/>
        <v>64.043490887969199</v>
      </c>
      <c r="H9" s="3">
        <f>I9+273</f>
        <v>353</v>
      </c>
      <c r="I9">
        <v>80</v>
      </c>
      <c r="J9" s="2"/>
    </row>
    <row r="10" spans="1:10">
      <c r="E10" s="4"/>
      <c r="F10" s="2">
        <f t="shared" si="1"/>
        <v>351.56465548536994</v>
      </c>
      <c r="G10" s="2">
        <f t="shared" si="2"/>
        <v>78.56465548536994</v>
      </c>
      <c r="H10" s="3">
        <f t="shared" si="3"/>
        <v>373</v>
      </c>
      <c r="I10">
        <v>100</v>
      </c>
      <c r="J10" s="2"/>
    </row>
    <row r="11" spans="1:10">
      <c r="E11" s="4"/>
      <c r="F11" s="2">
        <f t="shared" si="1"/>
        <v>387.86756697887176</v>
      </c>
      <c r="G11" s="2">
        <f t="shared" si="2"/>
        <v>114.86756697887176</v>
      </c>
      <c r="H11" s="3">
        <f t="shared" si="3"/>
        <v>423</v>
      </c>
      <c r="I11">
        <v>150</v>
      </c>
      <c r="J11" s="2"/>
    </row>
    <row r="12" spans="1:10">
      <c r="F12" s="2">
        <f t="shared" si="1"/>
        <v>424.17047847237353</v>
      </c>
      <c r="G12" s="2">
        <f t="shared" si="2"/>
        <v>151.17047847237353</v>
      </c>
      <c r="H12" s="3">
        <f t="shared" si="3"/>
        <v>473</v>
      </c>
      <c r="I12">
        <v>200</v>
      </c>
      <c r="J12" s="2"/>
    </row>
    <row r="14" spans="1:10">
      <c r="G14" s="2"/>
      <c r="H14" s="2"/>
      <c r="I14" s="3"/>
    </row>
    <row r="15" spans="1:10">
      <c r="G15" s="2"/>
      <c r="H15" s="2"/>
      <c r="I15" s="3"/>
    </row>
    <row r="16" spans="1:10" ht="21">
      <c r="G16" s="8" t="s">
        <v>8</v>
      </c>
      <c r="H16" s="9"/>
      <c r="I16" s="9"/>
      <c r="J16" s="10" t="s">
        <v>9</v>
      </c>
    </row>
    <row r="17" spans="7:9">
      <c r="G17" s="2"/>
      <c r="H17" s="2"/>
      <c r="I17" s="3"/>
    </row>
    <row r="18" spans="7:9">
      <c r="G18" s="2"/>
      <c r="H18" s="2"/>
      <c r="I18" s="3"/>
    </row>
    <row r="19" spans="7:9">
      <c r="G19" s="2"/>
      <c r="H19" s="2"/>
      <c r="I19" s="3"/>
    </row>
    <row r="20" spans="7:9">
      <c r="G20" s="2"/>
      <c r="H20" s="2"/>
      <c r="I20" s="3"/>
    </row>
    <row r="21" spans="7:9">
      <c r="G21" s="2"/>
      <c r="H21" s="2"/>
      <c r="I21" s="3"/>
    </row>
    <row r="33" spans="1:8">
      <c r="A33" s="1"/>
    </row>
    <row r="34" spans="1:8">
      <c r="A34" s="4"/>
      <c r="D34" s="2"/>
      <c r="E34" s="2"/>
      <c r="F34" s="2"/>
      <c r="G34" s="2"/>
      <c r="H34" s="2"/>
    </row>
    <row r="35" spans="1:8">
      <c r="A35" s="4"/>
      <c r="D35" s="2"/>
      <c r="E35" s="2"/>
      <c r="F35" s="2"/>
      <c r="G35" s="2"/>
      <c r="H35" s="2"/>
    </row>
    <row r="36" spans="1:8">
      <c r="A36" s="4"/>
      <c r="D36" s="2"/>
      <c r="E36" s="2"/>
      <c r="F36" s="2"/>
      <c r="G36" s="2"/>
      <c r="H36" s="2"/>
    </row>
    <row r="37" spans="1:8">
      <c r="A37" s="4"/>
      <c r="D37" s="2"/>
      <c r="E37" s="2"/>
      <c r="G37" s="2"/>
      <c r="H37" s="2"/>
    </row>
    <row r="38" spans="1:8">
      <c r="A38" s="4"/>
      <c r="D38" s="2"/>
      <c r="E38" s="2"/>
      <c r="G38" s="2"/>
      <c r="H38" s="2"/>
    </row>
    <row r="39" spans="1:8">
      <c r="A39" s="4"/>
      <c r="D39" s="2"/>
      <c r="E39" s="2"/>
      <c r="G39" s="2"/>
      <c r="H39" s="2"/>
    </row>
    <row r="40" spans="1:8">
      <c r="B40" s="2"/>
      <c r="C40" s="3"/>
      <c r="G40" s="2"/>
    </row>
    <row r="41" spans="1:8">
      <c r="C41" s="3"/>
      <c r="G41" s="2"/>
    </row>
    <row r="42" spans="1:8">
      <c r="C42" s="3"/>
      <c r="G42" s="2"/>
    </row>
    <row r="43" spans="1:8">
      <c r="F43" s="2"/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207Pb 4mmHTHX 850MHz VTcal 0826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Menakath, Anjali</cp:lastModifiedBy>
  <dcterms:created xsi:type="dcterms:W3CDTF">2022-02-28T15:25:45Z</dcterms:created>
  <dcterms:modified xsi:type="dcterms:W3CDTF">2026-08-26T12:20:12Z</dcterms:modified>
</cp:coreProperties>
</file>